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D:\MIRIAM MARTINEZ RAMOS\D\cnsf\MMR\ARCHIVOS VARIOS\2020\SIPOT\ARCHIVOS DE MEMO\2020\"/>
    </mc:Choice>
  </mc:AlternateContent>
  <xr:revisionPtr revIDLastSave="0" documentId="8_{D2F77A68-4B33-47ED-A96F-8A8E5B68B60D}" xr6:coauthVersionLast="41" xr6:coauthVersionMax="41" xr10:uidLastSave="{00000000-0000-0000-0000-000000000000}"/>
  <bookViews>
    <workbookView xWindow="-120" yWindow="-120" windowWidth="20730" windowHeight="11160" activeTab="2" xr2:uid="{00000000-000D-0000-FFFF-FFFF00000000}"/>
  </bookViews>
  <sheets>
    <sheet name="145" sheetId="1" r:id="rId1"/>
    <sheet name="146" sheetId="2" r:id="rId2"/>
    <sheet name="147" sheetId="3" r:id="rId3"/>
  </sheets>
  <definedNames>
    <definedName name="_xlnm.Print_Area" localSheetId="0">'145'!$A$1:$F$45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 l="1"/>
  <c r="C11" i="3"/>
  <c r="C10" i="3"/>
  <c r="D27" i="2" l="1"/>
  <c r="D22" i="2"/>
  <c r="D18" i="2"/>
  <c r="D11" i="2"/>
  <c r="D10" i="2"/>
  <c r="D9" i="2"/>
  <c r="D8" i="2"/>
  <c r="D28" i="1"/>
  <c r="D23" i="1"/>
  <c r="D19" i="1"/>
  <c r="D12" i="1"/>
  <c r="D11" i="1"/>
  <c r="D10" i="1"/>
  <c r="D9" i="1"/>
  <c r="D8" i="3" l="1"/>
  <c r="D11" i="3" l="1"/>
  <c r="D10" i="3" l="1"/>
  <c r="C18" i="2" l="1"/>
  <c r="B18" i="2"/>
  <c r="C19" i="1"/>
  <c r="B19" i="1"/>
  <c r="E9" i="1" l="1"/>
  <c r="B29" i="1"/>
  <c r="C29" i="1"/>
  <c r="D29" i="1" s="1"/>
  <c r="E29" i="1" s="1"/>
  <c r="B14" i="1"/>
  <c r="C14" i="1"/>
  <c r="C13" i="1" s="1"/>
  <c r="D32" i="1"/>
  <c r="D31" i="1"/>
  <c r="E31" i="1" s="1"/>
  <c r="D30" i="1"/>
  <c r="E30" i="1" s="1"/>
  <c r="D27" i="1"/>
  <c r="E27" i="1" s="1"/>
  <c r="D26" i="1"/>
  <c r="E26" i="1" s="1"/>
  <c r="D25" i="1"/>
  <c r="E25" i="1" s="1"/>
  <c r="D24" i="1"/>
  <c r="E24" i="1" s="1"/>
  <c r="D22" i="1"/>
  <c r="E22" i="1" s="1"/>
  <c r="D21" i="1"/>
  <c r="E21" i="1" s="1"/>
  <c r="D20" i="1"/>
  <c r="E20" i="1" s="1"/>
  <c r="D18" i="1"/>
  <c r="E18" i="1" s="1"/>
  <c r="D17" i="1"/>
  <c r="E17" i="1" s="1"/>
  <c r="D16" i="1"/>
  <c r="D15" i="1"/>
  <c r="E15" i="1" s="1"/>
  <c r="B28" i="2"/>
  <c r="C28" i="2"/>
  <c r="B13" i="2"/>
  <c r="B12" i="2" s="1"/>
  <c r="C13" i="2"/>
  <c r="C12" i="2" s="1"/>
  <c r="D31" i="2"/>
  <c r="E31" i="2" s="1"/>
  <c r="D30" i="2"/>
  <c r="E30" i="2" s="1"/>
  <c r="D29" i="2"/>
  <c r="E27" i="2"/>
  <c r="D26" i="2"/>
  <c r="E26" i="2" s="1"/>
  <c r="D25" i="2"/>
  <c r="E25" i="2" s="1"/>
  <c r="D24" i="2"/>
  <c r="E24" i="2" s="1"/>
  <c r="D23" i="2"/>
  <c r="E23" i="2" s="1"/>
  <c r="E22" i="2"/>
  <c r="D21" i="2"/>
  <c r="E21" i="2" s="1"/>
  <c r="D20" i="2"/>
  <c r="E20" i="2" s="1"/>
  <c r="D19" i="2"/>
  <c r="E19" i="2" s="1"/>
  <c r="D17" i="2"/>
  <c r="D16" i="2"/>
  <c r="D15" i="2"/>
  <c r="D14" i="2"/>
  <c r="E14" i="2" s="1"/>
  <c r="E11" i="2"/>
  <c r="E10" i="2"/>
  <c r="E9" i="2"/>
  <c r="E8" i="2"/>
  <c r="B28" i="3"/>
  <c r="C28" i="3"/>
  <c r="B18" i="3"/>
  <c r="C18" i="3"/>
  <c r="B13" i="3"/>
  <c r="B12" i="3" s="1"/>
  <c r="C13" i="3"/>
  <c r="C12" i="3" s="1"/>
  <c r="D31" i="3"/>
  <c r="D30" i="3"/>
  <c r="D29" i="3"/>
  <c r="D27" i="3"/>
  <c r="D26" i="3"/>
  <c r="D25" i="3"/>
  <c r="D24" i="3"/>
  <c r="D23" i="3"/>
  <c r="D22" i="3"/>
  <c r="D21" i="3"/>
  <c r="D20" i="3"/>
  <c r="D19" i="3"/>
  <c r="D17" i="3"/>
  <c r="D16" i="3"/>
  <c r="D15" i="3"/>
  <c r="D14" i="3"/>
  <c r="D9" i="3"/>
  <c r="E29" i="2"/>
  <c r="E17" i="2"/>
  <c r="E16" i="2"/>
  <c r="E15" i="2"/>
  <c r="E32" i="1"/>
  <c r="E16" i="1"/>
  <c r="E28" i="1"/>
  <c r="E10" i="1"/>
  <c r="E23" i="1"/>
  <c r="E11" i="1"/>
  <c r="C7" i="3" l="1"/>
  <c r="B7" i="3"/>
  <c r="B7" i="2"/>
  <c r="D28" i="3"/>
  <c r="D28" i="2"/>
  <c r="E28" i="2" s="1"/>
  <c r="D14" i="1"/>
  <c r="E14" i="1" s="1"/>
  <c r="D18" i="3"/>
  <c r="D13" i="3"/>
  <c r="B13" i="1"/>
  <c r="B8" i="1" s="1"/>
  <c r="E19" i="1"/>
  <c r="C7" i="2"/>
  <c r="D7" i="2" s="1"/>
  <c r="D13" i="2"/>
  <c r="E13" i="2" s="1"/>
  <c r="C8" i="1"/>
  <c r="D8" i="1" s="1"/>
  <c r="D12" i="3"/>
  <c r="E18" i="2"/>
  <c r="D12" i="2"/>
  <c r="E12" i="2" s="1"/>
  <c r="D7" i="3" l="1"/>
  <c r="D13" i="1"/>
  <c r="E13" i="1" s="1"/>
  <c r="E8" i="1"/>
  <c r="E7" i="2"/>
</calcChain>
</file>

<file path=xl/sharedStrings.xml><?xml version="1.0" encoding="utf-8"?>
<sst xmlns="http://schemas.openxmlformats.org/spreadsheetml/2006/main" count="146" uniqueCount="69">
  <si>
    <t>(Cifras en pesos y porcentajes)</t>
  </si>
  <si>
    <t>DESCRIPCION</t>
  </si>
  <si>
    <t>PROGRAMA ORIGINAL</t>
  </si>
  <si>
    <t>VARIACION ABSOLUTA</t>
  </si>
  <si>
    <t>VARIACION RELATIVA (%)</t>
  </si>
  <si>
    <t xml:space="preserve">   TOTAL DEL GASTO</t>
  </si>
  <si>
    <t xml:space="preserve">         GASTO DE CAPITAL</t>
  </si>
  <si>
    <t xml:space="preserve">      TRANSFERENCIAS, ASIGNACIONES, SUBSIDIOS Y OTRAS AYUDAS</t>
  </si>
  <si>
    <t xml:space="preserve">      PARTICIPACIONES Y APORTACIONES</t>
  </si>
  <si>
    <t>Observaciones:</t>
  </si>
  <si>
    <t>ACUMULADO EJERCIDO</t>
  </si>
  <si>
    <t xml:space="preserve">            INVERSIÓN FÍSICA </t>
  </si>
  <si>
    <t>EXPLICACION</t>
  </si>
  <si>
    <t>SISTEMA INTEGRAL DE INFORMACIÓN DE LOS INGRESOS Y GASTO PÚBLICO</t>
  </si>
  <si>
    <t>PROGRAMA MODIFICADO</t>
  </si>
  <si>
    <t>"La información que se presenta en este formato ha sido revisada por el (los) servidor(es) público(s) responsables de su elaboración o consolidación, por lo que la autenticidad y veracidad de las cifras queda bajo su responsabilidad"</t>
  </si>
  <si>
    <t xml:space="preserve">            SERVICIOS PERSONALES </t>
  </si>
  <si>
    <t xml:space="preserve">            MATERIALES Y SUMINISTROS </t>
  </si>
  <si>
    <r>
      <t xml:space="preserve">            SERVICIOS GENERALES </t>
    </r>
    <r>
      <rPr>
        <sz val="8"/>
        <color indexed="53"/>
        <rFont val="Geneva, Arial, Helvetica, sans-"/>
      </rPr>
      <t/>
    </r>
  </si>
  <si>
    <t xml:space="preserve">            OTRAS EROGACIONES CORRIENTES </t>
  </si>
  <si>
    <t xml:space="preserve">               BIENES MUEBLES, INMUEBLES E INTANGIBLES </t>
  </si>
  <si>
    <t xml:space="preserve">               INVERSIÓN PÚBLICA </t>
  </si>
  <si>
    <t xml:space="preserve">            INVERSIONES FINANCIERAS Y OTRAS PROVISIONES </t>
  </si>
  <si>
    <t xml:space="preserve">            OTRAS  EROGACIONES </t>
  </si>
  <si>
    <t xml:space="preserve">         TRANSFERENCIAS INTERNAS Y ASIGNACIONES AL SECTOR PÚBLICO </t>
  </si>
  <si>
    <t xml:space="preserve">         TRANSFERENCIAS AL RESTO DEL SECTOR PÚBLICO </t>
  </si>
  <si>
    <t xml:space="preserve">         SUBSIDIOS Y SUBVENCIONES </t>
  </si>
  <si>
    <t xml:space="preserve">         AYUDAS SOCIALES </t>
  </si>
  <si>
    <t xml:space="preserve">         TRANSFERENCIAS A FIDEICOMISOS, MANDATOS Y OTROS ANÁLOGOS </t>
  </si>
  <si>
    <t xml:space="preserve">          DONATIVOS </t>
  </si>
  <si>
    <t xml:space="preserve">         TRANSFERENCIAS AL EXTERIOR </t>
  </si>
  <si>
    <t xml:space="preserve">         PARTICIPACIONES </t>
  </si>
  <si>
    <t>Explicaciones a las Variaciones del Gasto Acumulado Ejercido vs. el Programa Modificado (146)</t>
  </si>
  <si>
    <t>Explicaciones a las Variaciones del gasto acumulado ejercido vs. el programa original (145)</t>
  </si>
  <si>
    <t>Explicaciones a las Variaciones  del Gasto Acumulado Ejercido vs. año Anterior (147)</t>
  </si>
  <si>
    <t>Puesto: Director de Administración de Recursos Financieros y Materiales</t>
  </si>
  <si>
    <t>Teléfono:  5724-7473</t>
  </si>
  <si>
    <r>
      <t xml:space="preserve">         PENSIONES Y JUBILACIONES</t>
    </r>
    <r>
      <rPr>
        <sz val="8"/>
        <color indexed="53"/>
        <rFont val="Arial"/>
        <family val="2"/>
      </rPr>
      <t xml:space="preserve"> </t>
    </r>
  </si>
  <si>
    <r>
      <t xml:space="preserve">         TRANSFERENCIAS A LA SEGURIDAD SOCIAL</t>
    </r>
    <r>
      <rPr>
        <sz val="8"/>
        <color indexed="53"/>
        <rFont val="Arial"/>
        <family val="2"/>
      </rPr>
      <t xml:space="preserve"> </t>
    </r>
  </si>
  <si>
    <r>
      <t xml:space="preserve">         APORTACIONES</t>
    </r>
    <r>
      <rPr>
        <sz val="8"/>
        <color indexed="53"/>
        <rFont val="Arial"/>
        <family val="2"/>
      </rPr>
      <t xml:space="preserve"> </t>
    </r>
  </si>
  <si>
    <r>
      <t xml:space="preserve">         CONVENIOS</t>
    </r>
    <r>
      <rPr>
        <sz val="8"/>
        <color indexed="53"/>
        <rFont val="Arial"/>
        <family val="2"/>
      </rPr>
      <t xml:space="preserve"> </t>
    </r>
  </si>
  <si>
    <r>
      <t xml:space="preserve">         SUBSIDIOS Y SUBVENCIONES </t>
    </r>
    <r>
      <rPr>
        <sz val="8"/>
        <color indexed="53"/>
        <rFont val="Arial"/>
        <family val="2"/>
      </rPr>
      <t xml:space="preserve"> </t>
    </r>
  </si>
  <si>
    <t>DEFLACTOR</t>
  </si>
  <si>
    <t>AÑO ANTERIOR</t>
  </si>
  <si>
    <t>CRECIMIENTO REAL</t>
  </si>
  <si>
    <t>Correo Electrónico:  lsanchez@cnsf.gob.mx</t>
  </si>
  <si>
    <t>Responsable de la Información:  Mtro. Luis Fernando Sánchez Fernández</t>
  </si>
  <si>
    <t>COMISIÓN NACIONAL DE SEGUROS Y FIANZAS</t>
  </si>
  <si>
    <t>COMISION NACIONAL DE SEGUROS Y FIANZAS</t>
  </si>
  <si>
    <t>MES QUE SE INFORMA: SEPTIEMBRE 2020</t>
  </si>
  <si>
    <t>El mayor ejercicio del 100.0 por ciento se debe principalmente a que de origen solo se autorizó los recursos mínimos por lo que la CNSF financió su gasto mediante la notificación de sus ingresos inherentes autorizados en la Ley Federal de Derechos.</t>
  </si>
  <si>
    <t>El mayor ejercicio del 100.0 se debe principalmente a que se pagaron prestaciones incluidas en los amparos 180/2019 del Juzgado Primero del Distrito en Materia de Trabajo en la Ciudad de México y 657/2019 Juzgado Segundo de Distrito del Centro Auxiliar de la Primera Región, con residencia en la Ciudad de México</t>
  </si>
  <si>
    <t>El menor ejercicio de 22.0 por ciento respecto a lo programado originalmente se debe principalmente a que se tienen recursos programados para estímulos y no se han ejercido, así también a la rotación del personal</t>
  </si>
  <si>
    <t>El menor ejercicio de 39.0 por ciento se debe principalmente a que se encuentran en proceso de pago diversas adquisiciones mediante el programa PROCURA</t>
  </si>
  <si>
    <t>El mayor ejercicio de 55.0 se debe principalmente a la actualización del los costos por la participación de la CNSF en diversos foros internacionales así como a la demanda de prestadores de servicio social</t>
  </si>
  <si>
    <t>El mayor ejercicio de 45.0 por ciento si dio como resultado de las actualizaciones a los costos por la inscripción de la CNSF a diversos foros internacionales</t>
  </si>
  <si>
    <t>El menor ejercicio de 9.0 por ciento se debe principalmente a la menor demanda de prestadores de servicio social.</t>
  </si>
  <si>
    <t>El menor  ejercicio de 21.0 por ciento se debe principalmente a que se tienen programados estímulos para el personal que a la fecha no se han ejercido</t>
  </si>
  <si>
    <t>El menor ejercicio de 40.0 por ciento respecto a lo programado en el presupuesto modificado se debe principalmente a que se tienen pagos pendientes por la adquisición de consumibles de oficina mediante el programa PROCURA</t>
  </si>
  <si>
    <t>El menor ejercicio de 17.0 por ciento se debe principalmente a que se encuentra en proceso de pago diversos servicios de Tecnología de la Información</t>
  </si>
  <si>
    <t>El menor ejercicio de 36.0 por ciento se debe principalmente a la menor demanda de prestadores de servicio social.</t>
  </si>
  <si>
    <t>El mayor ejercicio del 100.0 por ciento se debe principalmente a que se tienen mas resoluciones judiciales a favor de los empleados de la CNSF los amparos 180/2019 del Juzgado Primero del Distrito en Materia de Trabajo en la Ciudad de México y 657/2019 Juzgado Segundo de Distrito del Centro Auxiliar de la Primera Región, con residencia en la Ciudad de México</t>
  </si>
  <si>
    <t>El mayor ejercicio de 38.41 por ciento respecto al ejercicio anterior  se dio básicamente a la actualización de los costos por la inscripción a diversos foros internacionales en donde participa la CNSF</t>
  </si>
  <si>
    <t xml:space="preserve">El menor ejercicio de 9.0 por ciento respecto a lo ejercido en el mismo periodo del ejercicio anterior  se debe principalmente a la rotación del personal </t>
  </si>
  <si>
    <t>El menor ejercicio de 38.0 se debe principalmente a  la menor demanda de consumibles de oficina y combustibles para los vehículos al servicio de la CNSF</t>
  </si>
  <si>
    <t xml:space="preserve">El mayor ejercicio de 4.0 por ciento se debe principalmente al incremento de servicios de tecnologías de la información principalmente </t>
  </si>
  <si>
    <t>El mayor ejercicio de 19.0 por ciento respecto a lo ejercido en 2019 se debe principalmente a la actualización de los costos por la inscripción a diversos foros internacionales en donde participa la CNSF</t>
  </si>
  <si>
    <t>El menor ejercicio de 27.0 por ciento se debe a la menor demanda de prestadores de servicio social</t>
  </si>
  <si>
    <t>El menor ejercicio de 9.0 por ciento se debe principalmente a que se tienen pagos en proceso de prestaciones incluidas en los amparos 180/2019 del Juzgado Primero del Distrito en Materia de Trabajo en la Ciudad de México y 657/2019 Juzgado Segundo de Distrito del Centro Auxiliar de la Primera Región, con residencia en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</si>
</sst>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00000_-;\-* #,##0.0000000_-;_-* &quot;-&quot;??_-;_-@_-"/>
  </numFmts>
  <fonts count="20">
    <font>
      <sz val="10"/>
      <name val="Arial"/>
    </font>
    <font>
      <sz val="11"/>
      <color theme="1"/>
      <name val="Calibri"/>
      <family val="2"/>
      <scheme val="minor"/>
    </font>
    <font>
      <sz val="10"/>
      <name val="Arial"/>
      <family val="2"/>
    </font>
    <font>
      <sz val="8"/>
      <name val="Arial"/>
      <family val="2"/>
    </font>
    <font>
      <b/>
      <sz val="12"/>
      <color indexed="8"/>
      <name val="Geneva, Arial, Helvetica, sans-"/>
    </font>
    <font>
      <sz val="10"/>
      <name val="Arial"/>
      <family val="2"/>
    </font>
    <font>
      <sz val="8"/>
      <color indexed="53"/>
      <name val="Geneva, Arial, Helvetica, sans-"/>
    </font>
    <font>
      <sz val="11"/>
      <name val="Arial"/>
      <family val="2"/>
    </font>
    <font>
      <sz val="9"/>
      <name val="Arial"/>
      <family val="2"/>
    </font>
    <font>
      <b/>
      <sz val="12"/>
      <color indexed="8"/>
      <name val="Arial"/>
      <family val="2"/>
    </font>
    <font>
      <b/>
      <sz val="10"/>
      <color indexed="8"/>
      <name val="Arial"/>
      <family val="2"/>
    </font>
    <font>
      <b/>
      <sz val="8"/>
      <color indexed="8"/>
      <name val="Arial"/>
      <family val="2"/>
    </font>
    <font>
      <b/>
      <i/>
      <sz val="8"/>
      <name val="Arial"/>
      <family val="2"/>
    </font>
    <font>
      <sz val="8"/>
      <color indexed="8"/>
      <name val="Arial"/>
      <family val="2"/>
    </font>
    <font>
      <sz val="8"/>
      <color indexed="53"/>
      <name val="Arial"/>
      <family val="2"/>
    </font>
    <font>
      <b/>
      <sz val="8"/>
      <name val="Arial"/>
      <family val="2"/>
    </font>
    <font>
      <sz val="10"/>
      <color theme="3"/>
      <name val="Arial"/>
      <family val="2"/>
    </font>
    <font>
      <b/>
      <sz val="12"/>
      <name val="Calibri"/>
      <family val="2"/>
      <scheme val="minor"/>
    </font>
    <font>
      <sz val="8"/>
      <color theme="3"/>
      <name val="Arial"/>
      <family val="2"/>
    </font>
    <font>
      <sz val="12"/>
      <color rgb="FF333333"/>
      <name val="Segoe UI"/>
      <family val="2"/>
    </font>
  </fonts>
  <fills count="4">
    <fill>
      <patternFill patternType="none"/>
    </fill>
    <fill>
      <patternFill patternType="gray125"/>
    </fill>
    <fill>
      <patternFill patternType="solid">
        <fgColor indexed="9"/>
      </patternFill>
    </fill>
    <fill>
      <patternFill patternType="solid">
        <fgColor indexed="1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cellStyleXfs>
  <cellXfs count="83">
    <xf numFmtId="0" fontId="0" fillId="0" borderId="0" xfId="0"/>
    <xf numFmtId="0" fontId="16" fillId="0" borderId="0" xfId="0" applyFont="1"/>
    <xf numFmtId="0" fontId="5" fillId="0" borderId="0" xfId="0" applyFont="1"/>
    <xf numFmtId="0" fontId="7" fillId="0" borderId="0" xfId="0" applyFont="1"/>
    <xf numFmtId="0" fontId="5" fillId="0" borderId="0" xfId="0" applyFont="1" applyAlignment="1"/>
    <xf numFmtId="0" fontId="8" fillId="0" borderId="0" xfId="0" applyFont="1" applyAlignment="1">
      <alignment wrapText="1"/>
    </xf>
    <xf numFmtId="0" fontId="8" fillId="0" borderId="0" xfId="0" applyFont="1" applyAlignment="1">
      <alignment horizontal="right"/>
    </xf>
    <xf numFmtId="0" fontId="8" fillId="0" borderId="0" xfId="0" applyFont="1" applyAlignment="1"/>
    <xf numFmtId="0" fontId="10" fillId="2" borderId="0" xfId="0" applyFont="1" applyFill="1" applyAlignment="1">
      <alignment horizontal="center" vertical="center" wrapText="1"/>
    </xf>
    <xf numFmtId="0" fontId="11" fillId="3" borderId="0" xfId="0" applyFont="1" applyFill="1" applyAlignment="1">
      <alignment horizontal="center" vertical="center" wrapText="1"/>
    </xf>
    <xf numFmtId="0" fontId="12" fillId="0" borderId="0" xfId="0" applyFont="1" applyFill="1" applyAlignment="1">
      <alignment horizontal="left" vertical="center" wrapText="1"/>
    </xf>
    <xf numFmtId="4" fontId="12" fillId="2" borderId="0" xfId="0" applyNumberFormat="1" applyFont="1" applyFill="1" applyAlignment="1">
      <alignment horizontal="center" vertical="center"/>
    </xf>
    <xf numFmtId="0" fontId="13" fillId="0" borderId="0" xfId="0" applyFont="1" applyFill="1" applyAlignment="1">
      <alignment horizontal="left" vertical="center" wrapText="1"/>
    </xf>
    <xf numFmtId="4" fontId="13" fillId="2" borderId="0" xfId="0" applyNumberFormat="1" applyFont="1" applyFill="1" applyAlignment="1">
      <alignment horizontal="center" vertical="center"/>
    </xf>
    <xf numFmtId="0" fontId="5" fillId="0" borderId="0" xfId="0" applyFont="1" applyAlignment="1">
      <alignment wrapText="1"/>
    </xf>
    <xf numFmtId="0" fontId="10" fillId="2" borderId="0" xfId="0" applyFont="1" applyFill="1" applyAlignment="1">
      <alignment horizontal="left" vertical="center" wrapText="1"/>
    </xf>
    <xf numFmtId="4" fontId="11" fillId="2" borderId="0" xfId="0" applyNumberFormat="1" applyFont="1" applyFill="1" applyAlignment="1">
      <alignment horizontal="center" vertical="center"/>
    </xf>
    <xf numFmtId="4" fontId="15" fillId="2" borderId="0" xfId="0" applyNumberFormat="1" applyFont="1" applyFill="1" applyAlignment="1">
      <alignment horizontal="center" vertical="center"/>
    </xf>
    <xf numFmtId="0" fontId="15" fillId="0" borderId="0" xfId="0" applyFont="1" applyFill="1" applyAlignment="1">
      <alignment horizontal="left" vertical="center" wrapText="1"/>
    </xf>
    <xf numFmtId="0" fontId="5" fillId="0" borderId="0" xfId="0" applyFont="1" applyAlignment="1">
      <alignment horizontal="right"/>
    </xf>
    <xf numFmtId="0" fontId="5" fillId="0" borderId="0" xfId="0" applyFont="1" applyFill="1" applyAlignment="1">
      <alignment vertical="center"/>
    </xf>
    <xf numFmtId="0" fontId="3" fillId="0" borderId="0" xfId="0" applyFont="1" applyFill="1" applyAlignment="1">
      <alignment horizontal="left" vertical="center" wrapText="1"/>
    </xf>
    <xf numFmtId="0" fontId="5" fillId="0" borderId="0" xfId="0" applyFont="1" applyFill="1"/>
    <xf numFmtId="0" fontId="10" fillId="2" borderId="0" xfId="0" applyFont="1" applyFill="1" applyAlignment="1">
      <alignment vertical="center" wrapText="1"/>
    </xf>
    <xf numFmtId="0" fontId="3" fillId="0" borderId="0" xfId="0" applyFont="1" applyFill="1" applyAlignment="1">
      <alignment horizontal="center" vertical="center" wrapText="1"/>
    </xf>
    <xf numFmtId="0" fontId="4" fillId="2" borderId="0" xfId="0" applyFont="1" applyFill="1" applyAlignment="1">
      <alignment vertical="center"/>
    </xf>
    <xf numFmtId="0" fontId="15" fillId="0" borderId="0" xfId="0" applyFont="1"/>
    <xf numFmtId="0" fontId="3" fillId="0" borderId="0" xfId="0" applyFont="1" applyBorder="1" applyAlignment="1">
      <alignment horizontal="right"/>
    </xf>
    <xf numFmtId="0" fontId="15" fillId="0" borderId="0" xfId="0" applyFont="1" applyAlignment="1">
      <alignment horizontal="right"/>
    </xf>
    <xf numFmtId="4" fontId="13" fillId="0" borderId="0" xfId="0" applyNumberFormat="1" applyFont="1" applyFill="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10" fillId="0" borderId="0" xfId="0" applyFont="1" applyFill="1" applyAlignment="1">
      <alignment horizontal="left" vertical="center" wrapText="1"/>
    </xf>
    <xf numFmtId="9" fontId="12" fillId="2" borderId="0" xfId="1" applyFont="1" applyFill="1" applyAlignment="1">
      <alignment horizontal="center" vertical="center"/>
    </xf>
    <xf numFmtId="9" fontId="5" fillId="0" borderId="0" xfId="1" applyFont="1"/>
    <xf numFmtId="9" fontId="11" fillId="3" borderId="0" xfId="1" applyFont="1" applyFill="1" applyAlignment="1">
      <alignment horizontal="center" vertical="center" wrapText="1"/>
    </xf>
    <xf numFmtId="9" fontId="3" fillId="2" borderId="0" xfId="1" applyFont="1" applyFill="1" applyAlignment="1">
      <alignment horizontal="center" vertical="center"/>
    </xf>
    <xf numFmtId="9" fontId="8" fillId="0" borderId="0" xfId="1" applyFont="1" applyAlignment="1">
      <alignment horizontal="right"/>
    </xf>
    <xf numFmtId="9" fontId="0" fillId="0" borderId="0" xfId="1" applyFont="1"/>
    <xf numFmtId="0" fontId="8" fillId="0" borderId="0" xfId="0" applyFont="1" applyAlignment="1">
      <alignment wrapText="1"/>
    </xf>
    <xf numFmtId="0" fontId="2" fillId="0" borderId="0" xfId="0" applyFont="1" applyFill="1" applyAlignment="1">
      <alignment vertical="center"/>
    </xf>
    <xf numFmtId="0" fontId="2" fillId="0" borderId="0" xfId="0" applyFont="1" applyAlignment="1"/>
    <xf numFmtId="4" fontId="13" fillId="2" borderId="0" xfId="2" applyNumberFormat="1" applyFont="1" applyFill="1" applyAlignment="1">
      <alignment horizontal="center" vertical="center"/>
    </xf>
    <xf numFmtId="4" fontId="12" fillId="2" borderId="0" xfId="2" applyNumberFormat="1" applyFont="1" applyFill="1" applyAlignment="1">
      <alignment horizontal="center" vertical="center"/>
    </xf>
    <xf numFmtId="4" fontId="13" fillId="2" borderId="0" xfId="3" applyNumberFormat="1" applyFont="1" applyFill="1" applyAlignment="1">
      <alignment horizontal="center" vertical="center"/>
    </xf>
    <xf numFmtId="0" fontId="3" fillId="0" borderId="0" xfId="2" applyFont="1" applyFill="1" applyAlignment="1">
      <alignment horizontal="justify" vertical="top" wrapText="1"/>
    </xf>
    <xf numFmtId="0" fontId="17" fillId="0" borderId="0" xfId="2" applyFont="1"/>
    <xf numFmtId="0" fontId="3" fillId="0" borderId="0" xfId="3" applyFont="1" applyFill="1" applyAlignment="1">
      <alignment horizontal="center" vertical="center" wrapText="1"/>
    </xf>
    <xf numFmtId="0" fontId="3" fillId="0" borderId="0" xfId="2" applyFont="1" applyAlignment="1">
      <alignment horizontal="justify" vertical="top" wrapText="1"/>
    </xf>
    <xf numFmtId="0" fontId="3" fillId="0" borderId="0" xfId="2" applyFont="1" applyAlignment="1">
      <alignment vertical="top" wrapText="1"/>
    </xf>
    <xf numFmtId="0" fontId="2" fillId="0" borderId="0" xfId="3" applyFont="1" applyFill="1" applyAlignment="1">
      <alignment horizontal="center" vertical="center"/>
    </xf>
    <xf numFmtId="4" fontId="18" fillId="0" borderId="0" xfId="3" applyNumberFormat="1" applyFont="1" applyFill="1" applyAlignment="1">
      <alignment horizontal="center" vertical="center" wrapText="1"/>
    </xf>
    <xf numFmtId="9" fontId="5" fillId="0" borderId="0" xfId="1" applyNumberFormat="1" applyFont="1"/>
    <xf numFmtId="9" fontId="11" fillId="3" borderId="0" xfId="1" applyNumberFormat="1" applyFont="1" applyFill="1" applyAlignment="1">
      <alignment horizontal="center" vertical="center" wrapText="1"/>
    </xf>
    <xf numFmtId="9" fontId="12" fillId="2" borderId="0" xfId="1" applyNumberFormat="1" applyFont="1" applyFill="1" applyAlignment="1">
      <alignment horizontal="center" vertical="center"/>
    </xf>
    <xf numFmtId="9" fontId="3" fillId="2" borderId="0" xfId="1" applyNumberFormat="1" applyFont="1" applyFill="1" applyAlignment="1">
      <alignment horizontal="center" vertical="center"/>
    </xf>
    <xf numFmtId="9" fontId="5" fillId="0" borderId="0" xfId="1" applyNumberFormat="1" applyFont="1" applyAlignment="1"/>
    <xf numFmtId="9" fontId="0" fillId="0" borderId="0" xfId="1" applyNumberFormat="1" applyFont="1"/>
    <xf numFmtId="0" fontId="3" fillId="0" borderId="0" xfId="2" applyFont="1" applyAlignment="1">
      <alignment horizontal="justify" vertical="top" wrapText="1"/>
    </xf>
    <xf numFmtId="4" fontId="5" fillId="0" borderId="0" xfId="0" applyNumberFormat="1" applyFont="1"/>
    <xf numFmtId="4" fontId="11" fillId="3" borderId="0" xfId="0" applyNumberFormat="1" applyFont="1" applyFill="1" applyAlignment="1">
      <alignment horizontal="center" vertical="center" wrapText="1"/>
    </xf>
    <xf numFmtId="4" fontId="5" fillId="0" borderId="0" xfId="0" applyNumberFormat="1" applyFont="1" applyAlignment="1">
      <alignment wrapText="1"/>
    </xf>
    <xf numFmtId="4" fontId="5" fillId="0" borderId="0" xfId="0" applyNumberFormat="1" applyFont="1" applyAlignment="1"/>
    <xf numFmtId="0" fontId="3" fillId="0" borderId="0" xfId="2" applyFont="1" applyAlignment="1">
      <alignment horizontal="justify" vertical="top" wrapText="1"/>
    </xf>
    <xf numFmtId="0" fontId="3" fillId="0" borderId="0" xfId="2" applyFont="1" applyAlignment="1">
      <alignment horizontal="justify" vertical="top" wrapText="1"/>
    </xf>
    <xf numFmtId="0" fontId="19" fillId="0" borderId="0" xfId="0" applyFont="1"/>
    <xf numFmtId="164" fontId="3" fillId="0" borderId="1" xfId="4" applyNumberFormat="1" applyFont="1" applyBorder="1"/>
    <xf numFmtId="3" fontId="13" fillId="2" borderId="0" xfId="0" applyNumberFormat="1" applyFont="1" applyFill="1" applyAlignment="1">
      <alignment horizontal="center" vertical="center"/>
    </xf>
    <xf numFmtId="3" fontId="11" fillId="2" borderId="0" xfId="0" applyNumberFormat="1" applyFont="1" applyFill="1" applyAlignment="1">
      <alignment horizontal="center" vertical="center"/>
    </xf>
    <xf numFmtId="3" fontId="5" fillId="0" borderId="0" xfId="0" applyNumberFormat="1" applyFont="1"/>
    <xf numFmtId="0" fontId="8" fillId="0" borderId="0" xfId="0" applyFont="1" applyAlignment="1">
      <alignment horizontal="center" wrapText="1"/>
    </xf>
    <xf numFmtId="0" fontId="3" fillId="0" borderId="0" xfId="0" applyFont="1" applyAlignment="1">
      <alignment horizontal="center" vertical="center" wrapText="1"/>
    </xf>
    <xf numFmtId="0" fontId="3" fillId="0" borderId="0" xfId="2" applyFont="1" applyAlignment="1">
      <alignment horizontal="justify" vertical="top" wrapText="1"/>
    </xf>
    <xf numFmtId="0" fontId="3" fillId="0" borderId="0" xfId="0" applyFont="1" applyAlignment="1">
      <alignment horizontal="center" wrapText="1"/>
    </xf>
    <xf numFmtId="0" fontId="9" fillId="2" borderId="0" xfId="0" applyFont="1" applyFill="1" applyAlignment="1">
      <alignment horizontal="center" vertical="center"/>
    </xf>
    <xf numFmtId="0" fontId="9" fillId="2" borderId="0" xfId="0" applyFont="1" applyFill="1" applyAlignment="1">
      <alignment horizontal="center" vertical="center" wrapText="1"/>
    </xf>
    <xf numFmtId="0" fontId="8" fillId="0" borderId="0" xfId="0" applyFont="1" applyAlignment="1">
      <alignment wrapText="1"/>
    </xf>
    <xf numFmtId="0" fontId="5" fillId="0" borderId="0" xfId="0" applyFont="1" applyFill="1" applyAlignment="1">
      <alignment horizontal="center" vertical="center" wrapText="1"/>
    </xf>
    <xf numFmtId="0" fontId="2" fillId="0" borderId="0" xfId="0" applyFont="1" applyAlignment="1">
      <alignment horizontal="left" wrapText="1"/>
    </xf>
    <xf numFmtId="0" fontId="5" fillId="0" borderId="0" xfId="0" applyFont="1" applyAlignment="1">
      <alignment horizontal="left" wrapText="1"/>
    </xf>
    <xf numFmtId="4" fontId="3" fillId="0" borderId="0" xfId="3" applyNumberFormat="1" applyFont="1" applyFill="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cellXfs>
  <cellStyles count="5">
    <cellStyle name="Millares 3" xfId="4" xr:uid="{2709627E-4A93-4D99-9D16-E8A7018C78A3}"/>
    <cellStyle name="Normal" xfId="0" builtinId="0"/>
    <cellStyle name="Normal 2" xfId="3" xr:uid="{00000000-0005-0000-0000-000002000000}"/>
    <cellStyle name="Normal 3" xfId="2" xr:uid="{00000000-0005-0000-0000-00000300000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99999"/>
      <rgbColor rgb="009FD6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009900"/>
      <color rgb="FF003300"/>
      <color rgb="FF0080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3300"/>
  </sheetPr>
  <dimension ref="A1:F43"/>
  <sheetViews>
    <sheetView zoomScaleNormal="100" workbookViewId="0">
      <selection activeCell="F9" sqref="F9"/>
    </sheetView>
  </sheetViews>
  <sheetFormatPr baseColWidth="10" defaultColWidth="0" defaultRowHeight="12.75" zeroHeight="1"/>
  <cols>
    <col min="1" max="1" width="56" customWidth="1"/>
    <col min="2" max="3" width="12.7109375" bestFit="1" customWidth="1"/>
    <col min="4" max="4" width="12.85546875" bestFit="1" customWidth="1"/>
    <col min="5" max="5" width="11.42578125" style="38" customWidth="1"/>
    <col min="6" max="6" width="37" customWidth="1"/>
  </cols>
  <sheetData>
    <row r="1" spans="1:6" ht="22.9" customHeight="1">
      <c r="A1" s="74" t="s">
        <v>13</v>
      </c>
      <c r="B1" s="74"/>
      <c r="C1" s="74"/>
      <c r="D1" s="74"/>
      <c r="E1" s="74"/>
      <c r="F1" s="74"/>
    </row>
    <row r="2" spans="1:6" ht="19.899999999999999" customHeight="1">
      <c r="A2" s="75" t="s">
        <v>33</v>
      </c>
      <c r="B2" s="75"/>
      <c r="C2" s="75"/>
      <c r="D2" s="75"/>
      <c r="E2" s="75"/>
      <c r="F2" s="75"/>
    </row>
    <row r="3" spans="1:6" ht="32.25" customHeight="1">
      <c r="A3" s="75" t="s">
        <v>47</v>
      </c>
      <c r="B3" s="74"/>
      <c r="C3" s="74"/>
      <c r="D3" s="74"/>
      <c r="E3" s="74"/>
      <c r="F3" s="74"/>
    </row>
    <row r="4" spans="1:6" ht="19.149999999999999" customHeight="1">
      <c r="A4" s="75" t="s">
        <v>0</v>
      </c>
      <c r="B4" s="75"/>
      <c r="C4" s="75"/>
      <c r="D4" s="75"/>
      <c r="E4" s="75"/>
      <c r="F4" s="75"/>
    </row>
    <row r="5" spans="1:6">
      <c r="A5" s="8"/>
      <c r="B5" s="2"/>
      <c r="C5" s="2"/>
      <c r="D5" s="2"/>
      <c r="E5" s="34"/>
      <c r="F5" s="2"/>
    </row>
    <row r="6" spans="1:6" ht="15.75">
      <c r="A6" s="46" t="s">
        <v>49</v>
      </c>
      <c r="B6" s="2"/>
      <c r="C6" s="2"/>
      <c r="D6" s="2"/>
      <c r="E6" s="34"/>
      <c r="F6" s="2"/>
    </row>
    <row r="7" spans="1:6" ht="33.75">
      <c r="A7" s="9" t="s">
        <v>1</v>
      </c>
      <c r="B7" s="9" t="s">
        <v>2</v>
      </c>
      <c r="C7" s="9" t="s">
        <v>10</v>
      </c>
      <c r="D7" s="9" t="s">
        <v>3</v>
      </c>
      <c r="E7" s="35" t="s">
        <v>4</v>
      </c>
      <c r="F7" s="9" t="s">
        <v>12</v>
      </c>
    </row>
    <row r="8" spans="1:6">
      <c r="A8" s="10" t="s">
        <v>5</v>
      </c>
      <c r="B8" s="11">
        <f>B9+B10+B11+B12+B13+B19+B29</f>
        <v>165608951</v>
      </c>
      <c r="C8" s="11">
        <f>C9+C10+C11+C12+C13+C19+C29</f>
        <v>301690707.56999999</v>
      </c>
      <c r="D8" s="11">
        <f>C8-B8</f>
        <v>136081756.56999999</v>
      </c>
      <c r="E8" s="33">
        <f>D8/B8</f>
        <v>0.82170532298100241</v>
      </c>
      <c r="F8" s="48"/>
    </row>
    <row r="9" spans="1:6" ht="57.75" customHeight="1">
      <c r="A9" s="12" t="s">
        <v>16</v>
      </c>
      <c r="B9" s="42">
        <v>149332038</v>
      </c>
      <c r="C9" s="42">
        <v>116547847.41999999</v>
      </c>
      <c r="D9" s="11">
        <f>C9-B9</f>
        <v>-32784190.580000013</v>
      </c>
      <c r="E9" s="36">
        <f t="shared" ref="E9:E32" si="0">D9/B9</f>
        <v>-0.21953889479496699</v>
      </c>
      <c r="F9" s="58" t="s">
        <v>52</v>
      </c>
    </row>
    <row r="10" spans="1:6" ht="54" customHeight="1">
      <c r="A10" s="12" t="s">
        <v>17</v>
      </c>
      <c r="B10" s="42">
        <v>1847703</v>
      </c>
      <c r="C10" s="42">
        <v>1131747.0900000001</v>
      </c>
      <c r="D10" s="11">
        <f>C10-B10</f>
        <v>-715955.90999999992</v>
      </c>
      <c r="E10" s="36">
        <f t="shared" si="0"/>
        <v>-0.38748430348383905</v>
      </c>
      <c r="F10" s="49" t="s">
        <v>53</v>
      </c>
    </row>
    <row r="11" spans="1:6" ht="67.5">
      <c r="A11" s="12" t="s">
        <v>18</v>
      </c>
      <c r="B11" s="42">
        <v>13517434</v>
      </c>
      <c r="C11" s="42">
        <v>170009629.06</v>
      </c>
      <c r="D11" s="11">
        <f>C11-B11</f>
        <v>156492195.06</v>
      </c>
      <c r="E11" s="36">
        <f t="shared" si="0"/>
        <v>11.577063743015131</v>
      </c>
      <c r="F11" s="49" t="s">
        <v>50</v>
      </c>
    </row>
    <row r="12" spans="1:6" ht="24" customHeight="1">
      <c r="A12" s="12" t="s">
        <v>19</v>
      </c>
      <c r="B12" s="13">
        <v>0</v>
      </c>
      <c r="C12" s="13">
        <v>12586763.99</v>
      </c>
      <c r="D12" s="11">
        <f>C12-B12</f>
        <v>12586763.99</v>
      </c>
      <c r="E12" s="36">
        <f>+B12/D12</f>
        <v>0</v>
      </c>
      <c r="F12" s="63" t="s">
        <v>51</v>
      </c>
    </row>
    <row r="13" spans="1:6" ht="13.15" customHeight="1">
      <c r="A13" s="10" t="s">
        <v>6</v>
      </c>
      <c r="B13" s="11">
        <f>B14+B17+B18</f>
        <v>0</v>
      </c>
      <c r="C13" s="11">
        <f>C14+C17+C18</f>
        <v>0</v>
      </c>
      <c r="D13" s="11">
        <f t="shared" ref="D13:D18" si="1">B13-C13</f>
        <v>0</v>
      </c>
      <c r="E13" s="33" t="e">
        <f t="shared" si="0"/>
        <v>#DIV/0!</v>
      </c>
      <c r="F13" s="71"/>
    </row>
    <row r="14" spans="1:6" ht="17.25" customHeight="1">
      <c r="A14" s="10" t="s">
        <v>11</v>
      </c>
      <c r="B14" s="11">
        <f>B15+B16</f>
        <v>0</v>
      </c>
      <c r="C14" s="11">
        <f>C15+C16</f>
        <v>0</v>
      </c>
      <c r="D14" s="11">
        <f t="shared" si="1"/>
        <v>0</v>
      </c>
      <c r="E14" s="33" t="e">
        <f t="shared" si="0"/>
        <v>#DIV/0!</v>
      </c>
      <c r="F14" s="71"/>
    </row>
    <row r="15" spans="1:6" ht="18" customHeight="1">
      <c r="A15" s="12" t="s">
        <v>20</v>
      </c>
      <c r="B15" s="13">
        <v>0</v>
      </c>
      <c r="C15" s="13">
        <v>0</v>
      </c>
      <c r="D15" s="13">
        <f t="shared" si="1"/>
        <v>0</v>
      </c>
      <c r="E15" s="36" t="e">
        <f t="shared" si="0"/>
        <v>#DIV/0!</v>
      </c>
      <c r="F15" s="71"/>
    </row>
    <row r="16" spans="1:6" ht="12.75" customHeight="1">
      <c r="A16" s="12" t="s">
        <v>21</v>
      </c>
      <c r="B16" s="13">
        <v>0</v>
      </c>
      <c r="C16" s="13">
        <v>0</v>
      </c>
      <c r="D16" s="13">
        <f t="shared" si="1"/>
        <v>0</v>
      </c>
      <c r="E16" s="36" t="e">
        <f t="shared" si="0"/>
        <v>#DIV/0!</v>
      </c>
      <c r="F16" s="2"/>
    </row>
    <row r="17" spans="1:6" ht="12.75" customHeight="1">
      <c r="A17" s="12" t="s">
        <v>22</v>
      </c>
      <c r="B17" s="13">
        <v>0</v>
      </c>
      <c r="C17" s="13">
        <v>0</v>
      </c>
      <c r="D17" s="13">
        <f t="shared" si="1"/>
        <v>0</v>
      </c>
      <c r="E17" s="36" t="e">
        <f t="shared" si="0"/>
        <v>#DIV/0!</v>
      </c>
      <c r="F17" s="2"/>
    </row>
    <row r="18" spans="1:6" ht="12.75" customHeight="1">
      <c r="A18" s="12" t="s">
        <v>23</v>
      </c>
      <c r="B18" s="13">
        <v>0</v>
      </c>
      <c r="C18" s="13">
        <v>0</v>
      </c>
      <c r="D18" s="13">
        <f t="shared" si="1"/>
        <v>0</v>
      </c>
      <c r="E18" s="36" t="e">
        <f t="shared" si="0"/>
        <v>#DIV/0!</v>
      </c>
      <c r="F18" s="2"/>
    </row>
    <row r="19" spans="1:6" s="1" customFormat="1" ht="46.5" customHeight="1">
      <c r="A19" s="10" t="s">
        <v>7</v>
      </c>
      <c r="B19" s="43">
        <f>B20+B21+B22+B23+B24+B25+B26+B27+B28</f>
        <v>911776</v>
      </c>
      <c r="C19" s="43">
        <f>C20+C21+C22+C23+C24+C25+C26+C27+C28</f>
        <v>1414720.01</v>
      </c>
      <c r="D19" s="11">
        <f>C19-B19</f>
        <v>502944.01</v>
      </c>
      <c r="E19" s="33">
        <f t="shared" si="0"/>
        <v>0.55160917813147092</v>
      </c>
      <c r="F19" s="49" t="s">
        <v>54</v>
      </c>
    </row>
    <row r="20" spans="1:6" ht="18" customHeight="1">
      <c r="A20" s="12" t="s">
        <v>24</v>
      </c>
      <c r="B20" s="13">
        <v>0</v>
      </c>
      <c r="C20" s="13">
        <v>0</v>
      </c>
      <c r="D20" s="13">
        <f t="shared" ref="D20:D27" si="2">B20-C20</f>
        <v>0</v>
      </c>
      <c r="E20" s="36" t="e">
        <f t="shared" si="0"/>
        <v>#DIV/0!</v>
      </c>
      <c r="F20" s="49"/>
    </row>
    <row r="21" spans="1:6" ht="12.75" customHeight="1">
      <c r="A21" s="12" t="s">
        <v>25</v>
      </c>
      <c r="B21" s="13">
        <v>0</v>
      </c>
      <c r="C21" s="13">
        <v>0</v>
      </c>
      <c r="D21" s="13">
        <f t="shared" si="2"/>
        <v>0</v>
      </c>
      <c r="E21" s="36" t="e">
        <f t="shared" si="0"/>
        <v>#DIV/0!</v>
      </c>
      <c r="F21" s="2"/>
    </row>
    <row r="22" spans="1:6" ht="12.75" customHeight="1">
      <c r="A22" s="12" t="s">
        <v>26</v>
      </c>
      <c r="B22" s="13">
        <v>0</v>
      </c>
      <c r="C22" s="13">
        <v>0</v>
      </c>
      <c r="D22" s="13">
        <f t="shared" si="2"/>
        <v>0</v>
      </c>
      <c r="E22" s="36" t="e">
        <f t="shared" si="0"/>
        <v>#DIV/0!</v>
      </c>
      <c r="F22" s="2"/>
    </row>
    <row r="23" spans="1:6" ht="12.75" customHeight="1">
      <c r="A23" s="12" t="s">
        <v>27</v>
      </c>
      <c r="B23" s="42">
        <v>107986</v>
      </c>
      <c r="C23" s="42">
        <v>252000</v>
      </c>
      <c r="D23" s="11">
        <f>C23-B23</f>
        <v>144014</v>
      </c>
      <c r="E23" s="36">
        <f>D23/B23</f>
        <v>1.3336358416831811</v>
      </c>
      <c r="F23" s="72" t="s">
        <v>50</v>
      </c>
    </row>
    <row r="24" spans="1:6" ht="36" customHeight="1">
      <c r="A24" s="12" t="s">
        <v>37</v>
      </c>
      <c r="B24" s="13">
        <v>0</v>
      </c>
      <c r="C24" s="13">
        <v>0</v>
      </c>
      <c r="D24" s="13">
        <f t="shared" si="2"/>
        <v>0</v>
      </c>
      <c r="E24" s="36" t="e">
        <f t="shared" si="0"/>
        <v>#DIV/0!</v>
      </c>
      <c r="F24" s="72"/>
    </row>
    <row r="25" spans="1:6" ht="24.75" customHeight="1">
      <c r="A25" s="12" t="s">
        <v>28</v>
      </c>
      <c r="B25" s="13">
        <v>0</v>
      </c>
      <c r="C25" s="13">
        <v>0</v>
      </c>
      <c r="D25" s="13">
        <f t="shared" si="2"/>
        <v>0</v>
      </c>
      <c r="E25" s="36" t="e">
        <f t="shared" si="0"/>
        <v>#DIV/0!</v>
      </c>
      <c r="F25" s="2"/>
    </row>
    <row r="26" spans="1:6" ht="12.75" customHeight="1">
      <c r="A26" s="12" t="s">
        <v>38</v>
      </c>
      <c r="B26" s="13">
        <v>0</v>
      </c>
      <c r="C26" s="13">
        <v>0</v>
      </c>
      <c r="D26" s="13">
        <f t="shared" si="2"/>
        <v>0</v>
      </c>
      <c r="E26" s="36" t="e">
        <f t="shared" si="0"/>
        <v>#DIV/0!</v>
      </c>
      <c r="F26" s="2"/>
    </row>
    <row r="27" spans="1:6">
      <c r="A27" s="12" t="s">
        <v>29</v>
      </c>
      <c r="B27" s="13">
        <v>0</v>
      </c>
      <c r="C27" s="13">
        <v>0</v>
      </c>
      <c r="D27" s="13">
        <f t="shared" si="2"/>
        <v>0</v>
      </c>
      <c r="E27" s="36" t="e">
        <f t="shared" si="0"/>
        <v>#DIV/0!</v>
      </c>
      <c r="F27" s="2"/>
    </row>
    <row r="28" spans="1:6" ht="18.75" customHeight="1">
      <c r="A28" s="12" t="s">
        <v>30</v>
      </c>
      <c r="B28" s="13">
        <v>803790</v>
      </c>
      <c r="C28" s="13">
        <v>1162720.01</v>
      </c>
      <c r="D28" s="11">
        <f>C28-B28</f>
        <v>358930.01</v>
      </c>
      <c r="E28" s="36">
        <f t="shared" si="0"/>
        <v>0.44654699610594806</v>
      </c>
      <c r="F28" s="73" t="s">
        <v>55</v>
      </c>
    </row>
    <row r="29" spans="1:6" ht="15" customHeight="1">
      <c r="A29" s="10" t="s">
        <v>8</v>
      </c>
      <c r="B29" s="11">
        <f>B30+B31+B32</f>
        <v>0</v>
      </c>
      <c r="C29" s="11">
        <f>C30+C31+C32</f>
        <v>0</v>
      </c>
      <c r="D29" s="11">
        <f>B29-C29</f>
        <v>0</v>
      </c>
      <c r="E29" s="33" t="e">
        <f t="shared" si="0"/>
        <v>#DIV/0!</v>
      </c>
      <c r="F29" s="73"/>
    </row>
    <row r="30" spans="1:6">
      <c r="A30" s="12" t="s">
        <v>31</v>
      </c>
      <c r="B30" s="13">
        <v>0</v>
      </c>
      <c r="C30" s="13">
        <v>0</v>
      </c>
      <c r="D30" s="13">
        <f>B30-C30</f>
        <v>0</v>
      </c>
      <c r="E30" s="36" t="e">
        <f t="shared" si="0"/>
        <v>#DIV/0!</v>
      </c>
      <c r="F30" s="2"/>
    </row>
    <row r="31" spans="1:6">
      <c r="A31" s="12" t="s">
        <v>39</v>
      </c>
      <c r="B31" s="13">
        <v>0</v>
      </c>
      <c r="C31" s="13">
        <v>0</v>
      </c>
      <c r="D31" s="13">
        <f>B31-C31</f>
        <v>0</v>
      </c>
      <c r="E31" s="36" t="e">
        <f t="shared" si="0"/>
        <v>#DIV/0!</v>
      </c>
      <c r="F31" s="2"/>
    </row>
    <row r="32" spans="1:6">
      <c r="A32" s="12" t="s">
        <v>40</v>
      </c>
      <c r="B32" s="13">
        <v>0</v>
      </c>
      <c r="C32" s="13">
        <v>0</v>
      </c>
      <c r="D32" s="13">
        <f>B32-C32</f>
        <v>0</v>
      </c>
      <c r="E32" s="36" t="e">
        <f t="shared" si="0"/>
        <v>#DIV/0!</v>
      </c>
      <c r="F32" s="2"/>
    </row>
    <row r="33" spans="1:6">
      <c r="A33" s="2"/>
      <c r="B33" s="2"/>
      <c r="C33" s="2"/>
      <c r="D33" s="2"/>
      <c r="E33" s="34"/>
      <c r="F33" s="2"/>
    </row>
    <row r="34" spans="1:6">
      <c r="A34" s="15" t="s">
        <v>9</v>
      </c>
      <c r="B34" s="2"/>
      <c r="C34" s="2"/>
      <c r="D34" s="2"/>
      <c r="E34" s="34"/>
      <c r="F34" s="2"/>
    </row>
    <row r="35" spans="1:6" ht="0.6" customHeight="1">
      <c r="A35" s="4"/>
      <c r="B35" s="2"/>
      <c r="C35" s="2"/>
      <c r="D35" s="2"/>
      <c r="E35" s="34"/>
      <c r="F35" s="2"/>
    </row>
    <row r="36" spans="1:6" ht="12.75" customHeight="1">
      <c r="A36" s="76" t="s">
        <v>46</v>
      </c>
      <c r="B36" s="76"/>
      <c r="C36" s="76"/>
      <c r="D36" s="76"/>
      <c r="E36" s="37"/>
      <c r="F36" s="6"/>
    </row>
    <row r="37" spans="1:6">
      <c r="A37" s="76" t="s">
        <v>35</v>
      </c>
      <c r="B37" s="76"/>
      <c r="C37" s="76"/>
      <c r="D37" s="76"/>
      <c r="E37" s="37"/>
      <c r="F37" s="6"/>
    </row>
    <row r="38" spans="1:6">
      <c r="A38" s="7" t="s">
        <v>36</v>
      </c>
      <c r="B38" s="5"/>
      <c r="C38" s="5"/>
      <c r="D38" s="5"/>
      <c r="E38" s="37"/>
      <c r="F38" s="6"/>
    </row>
    <row r="39" spans="1:6" ht="16.149999999999999" customHeight="1">
      <c r="A39" s="7" t="s">
        <v>45</v>
      </c>
      <c r="B39" s="5"/>
      <c r="C39" s="5"/>
      <c r="D39" s="5"/>
      <c r="E39" s="37"/>
      <c r="F39" s="6"/>
    </row>
    <row r="40" spans="1:6" ht="12.75" customHeight="1">
      <c r="A40" s="7"/>
      <c r="B40" s="7"/>
      <c r="C40" s="7"/>
      <c r="D40" s="7"/>
      <c r="E40" s="37"/>
      <c r="F40" s="6"/>
    </row>
    <row r="41" spans="1:6" ht="25.15" customHeight="1">
      <c r="A41" s="70" t="s">
        <v>15</v>
      </c>
      <c r="B41" s="70"/>
      <c r="C41" s="70"/>
      <c r="D41" s="70"/>
      <c r="E41" s="70"/>
      <c r="F41" s="70"/>
    </row>
    <row r="42" spans="1:6">
      <c r="A42" s="70"/>
      <c r="B42" s="70"/>
      <c r="C42" s="70"/>
      <c r="D42" s="70"/>
      <c r="E42" s="70"/>
      <c r="F42" s="70"/>
    </row>
    <row r="43" spans="1:6"/>
  </sheetData>
  <mergeCells count="10">
    <mergeCell ref="A41:F42"/>
    <mergeCell ref="F13:F15"/>
    <mergeCell ref="F23:F24"/>
    <mergeCell ref="F28:F29"/>
    <mergeCell ref="A1:F1"/>
    <mergeCell ref="A2:F2"/>
    <mergeCell ref="A3:F3"/>
    <mergeCell ref="A4:F4"/>
    <mergeCell ref="A36:D36"/>
    <mergeCell ref="A37:D37"/>
  </mergeCells>
  <phoneticPr fontId="3" type="noConversion"/>
  <printOptions horizontalCentered="1" verticalCentered="1"/>
  <pageMargins left="0.19685039370078741" right="0.19685039370078741" top="0.19685039370078741" bottom="0.19685039370078741" header="0" footer="0"/>
  <pageSetup scale="87" fitToHeight="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pageSetUpPr fitToPage="1"/>
  </sheetPr>
  <dimension ref="A1:F42"/>
  <sheetViews>
    <sheetView topLeftCell="A7" zoomScaleNormal="100" workbookViewId="0">
      <selection activeCell="F11" sqref="F11"/>
    </sheetView>
  </sheetViews>
  <sheetFormatPr baseColWidth="10" defaultColWidth="0" defaultRowHeight="12.75" zeroHeight="1"/>
  <cols>
    <col min="1" max="1" width="38.28515625" customWidth="1"/>
    <col min="2" max="2" width="16.7109375" customWidth="1"/>
    <col min="3" max="3" width="14.5703125" customWidth="1"/>
    <col min="4" max="4" width="14.7109375" customWidth="1"/>
    <col min="5" max="5" width="13.42578125" style="57" bestFit="1" customWidth="1"/>
    <col min="6" max="6" width="37.28515625" customWidth="1"/>
  </cols>
  <sheetData>
    <row r="1" spans="1:6" ht="21" customHeight="1">
      <c r="A1" s="75" t="s">
        <v>13</v>
      </c>
      <c r="B1" s="75"/>
      <c r="C1" s="75"/>
      <c r="D1" s="75"/>
      <c r="E1" s="75"/>
      <c r="F1" s="75"/>
    </row>
    <row r="2" spans="1:6" ht="22.15" customHeight="1">
      <c r="A2" s="75" t="s">
        <v>32</v>
      </c>
      <c r="B2" s="75"/>
      <c r="C2" s="75"/>
      <c r="D2" s="75"/>
      <c r="E2" s="75"/>
      <c r="F2" s="75"/>
    </row>
    <row r="3" spans="1:6" ht="45" customHeight="1">
      <c r="A3" s="75" t="s">
        <v>47</v>
      </c>
      <c r="B3" s="74"/>
      <c r="C3" s="74"/>
      <c r="D3" s="74"/>
      <c r="E3" s="74"/>
      <c r="F3" s="74"/>
    </row>
    <row r="4" spans="1:6" ht="12.75" customHeight="1">
      <c r="A4" s="75" t="s">
        <v>0</v>
      </c>
      <c r="B4" s="75"/>
      <c r="C4" s="75"/>
      <c r="D4" s="75"/>
      <c r="E4" s="75"/>
      <c r="F4" s="75"/>
    </row>
    <row r="5" spans="1:6" ht="21" customHeight="1">
      <c r="A5" s="46" t="s">
        <v>49</v>
      </c>
      <c r="B5" s="2"/>
      <c r="C5" s="2"/>
      <c r="D5" s="2"/>
      <c r="E5" s="52"/>
      <c r="F5" s="2"/>
    </row>
    <row r="6" spans="1:6" ht="22.5">
      <c r="A6" s="9" t="s">
        <v>1</v>
      </c>
      <c r="B6" s="9" t="s">
        <v>14</v>
      </c>
      <c r="C6" s="9" t="s">
        <v>10</v>
      </c>
      <c r="D6" s="9" t="s">
        <v>3</v>
      </c>
      <c r="E6" s="53" t="s">
        <v>4</v>
      </c>
      <c r="F6" s="9" t="s">
        <v>12</v>
      </c>
    </row>
    <row r="7" spans="1:6" ht="12.75" customHeight="1">
      <c r="A7" s="10" t="s">
        <v>5</v>
      </c>
      <c r="B7" s="11">
        <f>B8+B9+B10+B11+B12+B18+B28</f>
        <v>368974169.79999995</v>
      </c>
      <c r="C7" s="11">
        <f>C8+C9+C10+C11+C12+C18+C28</f>
        <v>301690707.56999999</v>
      </c>
      <c r="D7" s="11">
        <f>C7-B7</f>
        <v>-67283462.229999959</v>
      </c>
      <c r="E7" s="54">
        <f>D7/B7</f>
        <v>-0.18235277083615506</v>
      </c>
      <c r="F7" s="2"/>
    </row>
    <row r="8" spans="1:6" ht="65.25" customHeight="1">
      <c r="A8" s="12" t="s">
        <v>16</v>
      </c>
      <c r="B8" s="42">
        <v>146994619.78</v>
      </c>
      <c r="C8" s="42">
        <v>116547847.41999999</v>
      </c>
      <c r="D8" s="11">
        <f>C8-B8</f>
        <v>-30446772.360000014</v>
      </c>
      <c r="E8" s="55">
        <f t="shared" ref="E8:E31" si="0">D8/B8</f>
        <v>-0.20712848133876111</v>
      </c>
      <c r="F8" s="45" t="s">
        <v>57</v>
      </c>
    </row>
    <row r="9" spans="1:6" ht="56.25">
      <c r="A9" s="12" t="s">
        <v>17</v>
      </c>
      <c r="B9" s="42">
        <v>1897040.64</v>
      </c>
      <c r="C9" s="42">
        <v>1131747.0900000001</v>
      </c>
      <c r="D9" s="11">
        <f>C9-B9</f>
        <v>-765293.54999999981</v>
      </c>
      <c r="E9" s="55">
        <f t="shared" si="0"/>
        <v>-0.40341442026249891</v>
      </c>
      <c r="F9" s="45" t="s">
        <v>58</v>
      </c>
    </row>
    <row r="10" spans="1:6" ht="71.25" customHeight="1">
      <c r="A10" s="12" t="s">
        <v>18</v>
      </c>
      <c r="B10" s="42">
        <v>204712318.54999998</v>
      </c>
      <c r="C10" s="42">
        <v>170009629.06</v>
      </c>
      <c r="D10" s="11">
        <f>C10-B10</f>
        <v>-34702689.48999998</v>
      </c>
      <c r="E10" s="55">
        <f t="shared" si="0"/>
        <v>-0.16951930267705906</v>
      </c>
      <c r="F10" s="45" t="s">
        <v>59</v>
      </c>
    </row>
    <row r="11" spans="1:6" ht="90">
      <c r="A11" s="12" t="s">
        <v>19</v>
      </c>
      <c r="B11" s="13">
        <v>13814035.59</v>
      </c>
      <c r="C11" s="13">
        <v>12586763.99</v>
      </c>
      <c r="D11" s="11">
        <f>C11-B11</f>
        <v>-1227271.5999999996</v>
      </c>
      <c r="E11" s="55">
        <f t="shared" si="0"/>
        <v>-8.8842365578413837E-2</v>
      </c>
      <c r="F11" s="64" t="s">
        <v>68</v>
      </c>
    </row>
    <row r="12" spans="1:6" ht="13.5" customHeight="1">
      <c r="A12" s="10" t="s">
        <v>6</v>
      </c>
      <c r="B12" s="11">
        <f>B13+B16+B17</f>
        <v>0</v>
      </c>
      <c r="C12" s="11">
        <f>C13+C16+C17</f>
        <v>0</v>
      </c>
      <c r="D12" s="11">
        <f t="shared" ref="D12:D17" si="1">B12-C12</f>
        <v>0</v>
      </c>
      <c r="E12" s="54" t="e">
        <f t="shared" si="0"/>
        <v>#DIV/0!</v>
      </c>
      <c r="F12" s="21"/>
    </row>
    <row r="13" spans="1:6" ht="15" customHeight="1">
      <c r="A13" s="10" t="s">
        <v>11</v>
      </c>
      <c r="B13" s="11">
        <f>B14+B15</f>
        <v>0</v>
      </c>
      <c r="C13" s="11">
        <f>C14+C15</f>
        <v>0</v>
      </c>
      <c r="D13" s="11">
        <f t="shared" si="1"/>
        <v>0</v>
      </c>
      <c r="E13" s="54" t="e">
        <f t="shared" si="0"/>
        <v>#DIV/0!</v>
      </c>
      <c r="F13" s="21"/>
    </row>
    <row r="14" spans="1:6" ht="37.5" customHeight="1">
      <c r="A14" s="12" t="s">
        <v>20</v>
      </c>
      <c r="B14" s="13">
        <v>0</v>
      </c>
      <c r="C14" s="13">
        <v>0</v>
      </c>
      <c r="D14" s="13">
        <f t="shared" si="1"/>
        <v>0</v>
      </c>
      <c r="E14" s="55" t="e">
        <f t="shared" si="0"/>
        <v>#DIV/0!</v>
      </c>
      <c r="F14" s="24"/>
    </row>
    <row r="15" spans="1:6" ht="13.5" customHeight="1">
      <c r="A15" s="12" t="s">
        <v>21</v>
      </c>
      <c r="B15" s="13">
        <v>0</v>
      </c>
      <c r="C15" s="13">
        <v>0</v>
      </c>
      <c r="D15" s="13">
        <f t="shared" si="1"/>
        <v>0</v>
      </c>
      <c r="E15" s="55" t="e">
        <f t="shared" si="0"/>
        <v>#DIV/0!</v>
      </c>
      <c r="F15" s="21"/>
    </row>
    <row r="16" spans="1:6" ht="16.5" customHeight="1">
      <c r="A16" s="12" t="s">
        <v>22</v>
      </c>
      <c r="B16" s="13">
        <v>0</v>
      </c>
      <c r="C16" s="13">
        <v>0</v>
      </c>
      <c r="D16" s="13">
        <f t="shared" si="1"/>
        <v>0</v>
      </c>
      <c r="E16" s="55" t="e">
        <f t="shared" si="0"/>
        <v>#DIV/0!</v>
      </c>
      <c r="F16" s="21"/>
    </row>
    <row r="17" spans="1:6" ht="15.75" customHeight="1">
      <c r="A17" s="12" t="s">
        <v>23</v>
      </c>
      <c r="B17" s="13">
        <v>0</v>
      </c>
      <c r="C17" s="13">
        <v>0</v>
      </c>
      <c r="D17" s="13">
        <f t="shared" si="1"/>
        <v>0</v>
      </c>
      <c r="E17" s="55" t="e">
        <f t="shared" si="0"/>
        <v>#DIV/0!</v>
      </c>
      <c r="F17" s="21"/>
    </row>
    <row r="18" spans="1:6" ht="56.25" customHeight="1">
      <c r="A18" s="10" t="s">
        <v>7</v>
      </c>
      <c r="B18" s="43">
        <f>B19+B20+B21+B22+B23+B24+B25+B26+B27</f>
        <v>1556155.24</v>
      </c>
      <c r="C18" s="43">
        <f>C19+C20+C21+C22+C23+C24+C25+C26+C27</f>
        <v>1414720.01</v>
      </c>
      <c r="D18" s="11">
        <f>C18-B18</f>
        <v>-141435.22999999998</v>
      </c>
      <c r="E18" s="54">
        <f t="shared" si="0"/>
        <v>-9.088760964490919E-2</v>
      </c>
      <c r="F18" s="45" t="s">
        <v>56</v>
      </c>
    </row>
    <row r="19" spans="1:6" ht="15.75" customHeight="1">
      <c r="A19" s="12" t="s">
        <v>24</v>
      </c>
      <c r="B19" s="13">
        <v>0</v>
      </c>
      <c r="C19" s="13">
        <v>0</v>
      </c>
      <c r="D19" s="13">
        <f t="shared" ref="D19:D26" si="2">B19-C19</f>
        <v>0</v>
      </c>
      <c r="E19" s="55" t="e">
        <f t="shared" si="0"/>
        <v>#DIV/0!</v>
      </c>
      <c r="F19" s="21"/>
    </row>
    <row r="20" spans="1:6" ht="18" customHeight="1">
      <c r="A20" s="12" t="s">
        <v>25</v>
      </c>
      <c r="B20" s="13">
        <v>0</v>
      </c>
      <c r="C20" s="13">
        <v>0</v>
      </c>
      <c r="D20" s="13">
        <f t="shared" si="2"/>
        <v>0</v>
      </c>
      <c r="E20" s="55" t="e">
        <f t="shared" si="0"/>
        <v>#DIV/0!</v>
      </c>
      <c r="F20" s="21"/>
    </row>
    <row r="21" spans="1:6" ht="19.5" customHeight="1">
      <c r="A21" s="12" t="s">
        <v>41</v>
      </c>
      <c r="B21" s="13">
        <v>0</v>
      </c>
      <c r="C21" s="13">
        <v>0</v>
      </c>
      <c r="D21" s="13">
        <f t="shared" si="2"/>
        <v>0</v>
      </c>
      <c r="E21" s="55" t="e">
        <f t="shared" si="0"/>
        <v>#DIV/0!</v>
      </c>
      <c r="F21" s="21"/>
    </row>
    <row r="22" spans="1:6" ht="57.75" customHeight="1">
      <c r="A22" s="12" t="s">
        <v>27</v>
      </c>
      <c r="B22" s="42">
        <v>393435.23</v>
      </c>
      <c r="C22" s="42">
        <v>252000</v>
      </c>
      <c r="D22" s="11">
        <f>C22-B22</f>
        <v>-141435.22999999998</v>
      </c>
      <c r="E22" s="55">
        <f t="shared" si="0"/>
        <v>-0.35948796451197312</v>
      </c>
      <c r="F22" s="45" t="s">
        <v>60</v>
      </c>
    </row>
    <row r="23" spans="1:6" ht="15.75" customHeight="1">
      <c r="A23" s="12" t="s">
        <v>37</v>
      </c>
      <c r="B23" s="13">
        <v>0</v>
      </c>
      <c r="C23" s="13">
        <v>0</v>
      </c>
      <c r="D23" s="13">
        <f t="shared" si="2"/>
        <v>0</v>
      </c>
      <c r="E23" s="55" t="e">
        <f t="shared" si="0"/>
        <v>#DIV/0!</v>
      </c>
      <c r="F23" s="21"/>
    </row>
    <row r="24" spans="1:6" ht="20.25" customHeight="1">
      <c r="A24" s="12" t="s">
        <v>28</v>
      </c>
      <c r="B24" s="13">
        <v>0</v>
      </c>
      <c r="C24" s="13">
        <v>0</v>
      </c>
      <c r="D24" s="13">
        <f t="shared" si="2"/>
        <v>0</v>
      </c>
      <c r="E24" s="55" t="e">
        <f t="shared" si="0"/>
        <v>#DIV/0!</v>
      </c>
      <c r="F24" s="21"/>
    </row>
    <row r="25" spans="1:6" ht="16.5" customHeight="1">
      <c r="A25" s="12" t="s">
        <v>38</v>
      </c>
      <c r="B25" s="13">
        <v>0</v>
      </c>
      <c r="C25" s="13">
        <v>0</v>
      </c>
      <c r="D25" s="13">
        <f t="shared" si="2"/>
        <v>0</v>
      </c>
      <c r="E25" s="55" t="e">
        <f t="shared" si="0"/>
        <v>#DIV/0!</v>
      </c>
      <c r="F25" s="21"/>
    </row>
    <row r="26" spans="1:6" ht="18.75" customHeight="1">
      <c r="A26" s="12" t="s">
        <v>29</v>
      </c>
      <c r="B26" s="13">
        <v>0</v>
      </c>
      <c r="C26" s="13">
        <v>0</v>
      </c>
      <c r="D26" s="13">
        <f t="shared" si="2"/>
        <v>0</v>
      </c>
      <c r="E26" s="55" t="e">
        <f t="shared" si="0"/>
        <v>#DIV/0!</v>
      </c>
      <c r="F26" s="21"/>
    </row>
    <row r="27" spans="1:6" ht="30.75" customHeight="1">
      <c r="A27" s="12" t="s">
        <v>30</v>
      </c>
      <c r="B27" s="13">
        <v>1162720.01</v>
      </c>
      <c r="C27" s="13">
        <v>1162720.01</v>
      </c>
      <c r="D27" s="11">
        <f>C27-B27</f>
        <v>0</v>
      </c>
      <c r="E27" s="55">
        <f t="shared" si="0"/>
        <v>0</v>
      </c>
      <c r="F27" s="21"/>
    </row>
    <row r="28" spans="1:6" ht="18" customHeight="1">
      <c r="A28" s="10" t="s">
        <v>8</v>
      </c>
      <c r="B28" s="11">
        <f>B29+B30+B31</f>
        <v>0</v>
      </c>
      <c r="C28" s="11">
        <f>C29+C30+C31</f>
        <v>0</v>
      </c>
      <c r="D28" s="11">
        <f>B28-C28</f>
        <v>0</v>
      </c>
      <c r="E28" s="54" t="e">
        <f t="shared" si="0"/>
        <v>#DIV/0!</v>
      </c>
      <c r="F28" s="21"/>
    </row>
    <row r="29" spans="1:6" ht="14.25" customHeight="1">
      <c r="A29" s="12" t="s">
        <v>31</v>
      </c>
      <c r="B29" s="13">
        <v>0</v>
      </c>
      <c r="C29" s="13">
        <v>0</v>
      </c>
      <c r="D29" s="13">
        <f>B29-C29</f>
        <v>0</v>
      </c>
      <c r="E29" s="55" t="e">
        <f t="shared" si="0"/>
        <v>#DIV/0!</v>
      </c>
      <c r="F29" s="21"/>
    </row>
    <row r="30" spans="1:6" ht="15" customHeight="1">
      <c r="A30" s="12" t="s">
        <v>39</v>
      </c>
      <c r="B30" s="13">
        <v>0</v>
      </c>
      <c r="C30" s="13">
        <v>0</v>
      </c>
      <c r="D30" s="13">
        <f>B30-C30</f>
        <v>0</v>
      </c>
      <c r="E30" s="55" t="e">
        <f t="shared" si="0"/>
        <v>#DIV/0!</v>
      </c>
      <c r="F30" s="21"/>
    </row>
    <row r="31" spans="1:6" ht="15.75" customHeight="1">
      <c r="A31" s="12" t="s">
        <v>40</v>
      </c>
      <c r="B31" s="13">
        <v>0</v>
      </c>
      <c r="C31" s="13">
        <v>0</v>
      </c>
      <c r="D31" s="13">
        <f>B31-C31</f>
        <v>0</v>
      </c>
      <c r="E31" s="55" t="e">
        <f t="shared" si="0"/>
        <v>#DIV/0!</v>
      </c>
      <c r="F31" s="21"/>
    </row>
    <row r="32" spans="1:6">
      <c r="A32" s="22"/>
      <c r="B32" s="2"/>
      <c r="C32" s="2"/>
      <c r="D32" s="2"/>
      <c r="E32" s="52"/>
      <c r="F32" s="2"/>
    </row>
    <row r="33" spans="1:6" ht="12.75" customHeight="1">
      <c r="A33" s="23" t="s">
        <v>9</v>
      </c>
      <c r="B33" s="2"/>
      <c r="C33" s="2"/>
      <c r="D33" s="2"/>
      <c r="E33" s="52"/>
      <c r="F33" s="2"/>
    </row>
    <row r="34" spans="1:6" ht="27" customHeight="1">
      <c r="A34" s="76" t="s">
        <v>46</v>
      </c>
      <c r="B34" s="76"/>
      <c r="C34" s="76"/>
      <c r="D34" s="76"/>
      <c r="E34" s="56"/>
      <c r="F34" s="4"/>
    </row>
    <row r="35" spans="1:6" ht="27" customHeight="1">
      <c r="A35" s="39" t="s">
        <v>35</v>
      </c>
      <c r="B35" s="39"/>
      <c r="C35" s="39"/>
      <c r="D35" s="39"/>
      <c r="E35" s="56"/>
      <c r="F35" s="4"/>
    </row>
    <row r="36" spans="1:6">
      <c r="A36" s="20" t="s">
        <v>36</v>
      </c>
      <c r="B36" s="2"/>
      <c r="C36" s="2"/>
      <c r="D36" s="2"/>
      <c r="E36" s="52"/>
      <c r="F36" s="2"/>
    </row>
    <row r="37" spans="1:6">
      <c r="A37" s="40" t="s">
        <v>45</v>
      </c>
      <c r="B37" s="2"/>
      <c r="C37" s="2"/>
      <c r="D37" s="2"/>
      <c r="E37" s="52"/>
      <c r="F37" s="2"/>
    </row>
    <row r="38" spans="1:6">
      <c r="A38" s="20"/>
      <c r="B38" s="2"/>
      <c r="C38" s="2"/>
      <c r="D38" s="2"/>
      <c r="E38" s="52"/>
      <c r="F38" s="2"/>
    </row>
    <row r="39" spans="1:6">
      <c r="A39" s="77" t="s">
        <v>15</v>
      </c>
      <c r="B39" s="2"/>
      <c r="C39" s="2"/>
      <c r="D39" s="2"/>
      <c r="E39" s="52"/>
      <c r="F39" s="2"/>
    </row>
    <row r="40" spans="1:6" ht="34.5" customHeight="1">
      <c r="A40" s="77"/>
      <c r="B40" s="2"/>
      <c r="C40" s="2"/>
      <c r="D40" s="2"/>
      <c r="E40" s="52"/>
      <c r="F40" s="2"/>
    </row>
    <row r="41" spans="1:6">
      <c r="A41" s="2"/>
      <c r="B41" s="2"/>
      <c r="C41" s="2"/>
      <c r="D41" s="2"/>
      <c r="E41" s="52"/>
      <c r="F41" s="2"/>
    </row>
    <row r="42" spans="1:6">
      <c r="A42" s="2"/>
      <c r="B42" s="2"/>
      <c r="C42" s="2"/>
      <c r="D42" s="2"/>
      <c r="E42" s="52"/>
      <c r="F42" s="2"/>
    </row>
  </sheetData>
  <mergeCells count="6">
    <mergeCell ref="A39:A40"/>
    <mergeCell ref="A3:F3"/>
    <mergeCell ref="A1:F1"/>
    <mergeCell ref="A2:F2"/>
    <mergeCell ref="A4:F4"/>
    <mergeCell ref="A34:D34"/>
  </mergeCells>
  <printOptions horizontalCentered="1" verticalCentered="1"/>
  <pageMargins left="0.31496062992125984" right="0.31496062992125984" top="0.55118110236220474" bottom="0.55118110236220474" header="0.11811023622047245" footer="0.11811023622047245"/>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6600"/>
    <pageSetUpPr fitToPage="1"/>
  </sheetPr>
  <dimension ref="A1:IU43"/>
  <sheetViews>
    <sheetView tabSelected="1" zoomScaleNormal="100" workbookViewId="0">
      <selection activeCell="C10" sqref="C10"/>
    </sheetView>
  </sheetViews>
  <sheetFormatPr baseColWidth="10" defaultColWidth="0" defaultRowHeight="12.75" zeroHeight="1"/>
  <cols>
    <col min="1" max="1" width="65.140625" style="2" customWidth="1"/>
    <col min="2" max="2" width="13.85546875" style="2" customWidth="1"/>
    <col min="3" max="3" width="17.28515625" style="2" customWidth="1"/>
    <col min="4" max="4" width="15.85546875" style="59" bestFit="1" customWidth="1"/>
    <col min="5" max="5" width="45.5703125" style="30" customWidth="1"/>
    <col min="6" max="255" width="0" hidden="1" customWidth="1"/>
    <col min="256" max="16384" width="11.140625" hidden="1"/>
  </cols>
  <sheetData>
    <row r="1" spans="1:15" ht="19.5" customHeight="1">
      <c r="A1" s="75" t="s">
        <v>13</v>
      </c>
      <c r="B1" s="75"/>
      <c r="C1" s="75"/>
      <c r="D1" s="75"/>
      <c r="E1" s="75"/>
    </row>
    <row r="2" spans="1:15" ht="18.75" customHeight="1">
      <c r="A2" s="75" t="s">
        <v>34</v>
      </c>
      <c r="B2" s="75"/>
      <c r="C2" s="75"/>
      <c r="D2" s="75"/>
      <c r="E2" s="75"/>
    </row>
    <row r="3" spans="1:15" ht="45" customHeight="1">
      <c r="A3" s="75" t="s">
        <v>48</v>
      </c>
      <c r="B3" s="75"/>
      <c r="C3" s="75"/>
      <c r="D3" s="75"/>
      <c r="E3" s="75"/>
      <c r="F3" s="25"/>
    </row>
    <row r="4" spans="1:15" ht="12.75" customHeight="1">
      <c r="A4" s="75" t="s">
        <v>0</v>
      </c>
      <c r="B4" s="75"/>
      <c r="C4" s="75"/>
      <c r="D4" s="75"/>
      <c r="E4" s="75"/>
    </row>
    <row r="5" spans="1:15" ht="15.75">
      <c r="A5" s="46" t="s">
        <v>49</v>
      </c>
    </row>
    <row r="6" spans="1:15" ht="27.75" customHeight="1">
      <c r="A6" s="9" t="s">
        <v>1</v>
      </c>
      <c r="B6" s="9" t="s">
        <v>43</v>
      </c>
      <c r="C6" s="9" t="s">
        <v>10</v>
      </c>
      <c r="D6" s="60" t="s">
        <v>44</v>
      </c>
      <c r="E6" s="9" t="s">
        <v>12</v>
      </c>
    </row>
    <row r="7" spans="1:15" ht="14.25" customHeight="1">
      <c r="A7" s="18" t="s">
        <v>5</v>
      </c>
      <c r="B7" s="16">
        <f>B8+B9+B10+B11+B12+B18+B28</f>
        <v>285872008.30000001</v>
      </c>
      <c r="C7" s="16">
        <f>C8+C9+C10+C12+C18+C28+C11</f>
        <v>301690707.56999999</v>
      </c>
      <c r="D7" s="67">
        <f t="shared" ref="D7" si="0">((C7/$C$32)/(B7/$B$32)*100)-100</f>
        <v>1.6934004624684036</v>
      </c>
      <c r="E7" s="31"/>
      <c r="F7" s="3"/>
      <c r="G7" s="3"/>
      <c r="H7" s="3"/>
      <c r="I7" s="3"/>
      <c r="J7" s="3"/>
      <c r="K7" s="3"/>
      <c r="L7" s="3"/>
      <c r="M7" s="3"/>
      <c r="N7" s="3"/>
      <c r="O7" s="3"/>
    </row>
    <row r="8" spans="1:15" ht="40.5" customHeight="1">
      <c r="A8" s="12" t="s">
        <v>16</v>
      </c>
      <c r="B8" s="44">
        <v>123589469.25</v>
      </c>
      <c r="C8" s="44">
        <v>116547847.41999999</v>
      </c>
      <c r="D8" s="67">
        <f>((C8/$C$32)/(B8/$B$32)*100)-100</f>
        <v>-9.1290102562692965</v>
      </c>
      <c r="E8" s="47" t="s">
        <v>63</v>
      </c>
    </row>
    <row r="9" spans="1:15" ht="40.5" customHeight="1">
      <c r="A9" s="12" t="s">
        <v>17</v>
      </c>
      <c r="B9" s="44">
        <v>1758030.78</v>
      </c>
      <c r="C9" s="44">
        <v>1131747.0900000001</v>
      </c>
      <c r="D9" s="67">
        <f t="shared" ref="D9:D31" si="1">((C9/$C$32)/(B9/$B$32)*100)-100</f>
        <v>-37.966629199984311</v>
      </c>
      <c r="E9" s="45" t="s">
        <v>64</v>
      </c>
    </row>
    <row r="10" spans="1:15" ht="66" customHeight="1">
      <c r="A10" s="12" t="s">
        <v>18</v>
      </c>
      <c r="B10" s="44">
        <v>157609372.19000003</v>
      </c>
      <c r="C10" s="44">
        <f>170459629.06-450000</f>
        <v>170009629.06</v>
      </c>
      <c r="D10" s="67">
        <f>((C10/$C$32)/(B10/$B$32)*100)-100</f>
        <v>3.9426893821250957</v>
      </c>
      <c r="E10" s="47" t="s">
        <v>65</v>
      </c>
    </row>
    <row r="11" spans="1:15" ht="78.75">
      <c r="A11" s="12" t="s">
        <v>19</v>
      </c>
      <c r="B11" s="44">
        <v>1771905.01</v>
      </c>
      <c r="C11" s="44">
        <f>12136763.99+450000</f>
        <v>12586763.99</v>
      </c>
      <c r="D11" s="67">
        <f>((C11/$C$32)/(B11/$B$32)*100)-100</f>
        <v>584.50420692473153</v>
      </c>
      <c r="E11" s="47" t="s">
        <v>61</v>
      </c>
    </row>
    <row r="12" spans="1:15" ht="25.9" customHeight="1">
      <c r="A12" s="18" t="s">
        <v>6</v>
      </c>
      <c r="B12" s="17">
        <f>B13+B16+B17</f>
        <v>0</v>
      </c>
      <c r="C12" s="17">
        <f>C13+C16+C17</f>
        <v>0</v>
      </c>
      <c r="D12" s="68" t="e">
        <f t="shared" si="1"/>
        <v>#DIV/0!</v>
      </c>
      <c r="E12" s="51"/>
    </row>
    <row r="13" spans="1:15" ht="18.600000000000001" customHeight="1">
      <c r="A13" s="18" t="s">
        <v>11</v>
      </c>
      <c r="B13" s="17">
        <f>B14+B15</f>
        <v>0</v>
      </c>
      <c r="C13" s="17">
        <f>C14+C15</f>
        <v>0</v>
      </c>
      <c r="D13" s="68" t="e">
        <f t="shared" si="1"/>
        <v>#DIV/0!</v>
      </c>
      <c r="E13" s="51"/>
    </row>
    <row r="14" spans="1:15" ht="18" customHeight="1">
      <c r="A14" s="12" t="s">
        <v>20</v>
      </c>
      <c r="B14" s="13">
        <v>0</v>
      </c>
      <c r="C14" s="13">
        <v>0</v>
      </c>
      <c r="D14" s="67" t="e">
        <f t="shared" si="1"/>
        <v>#DIV/0!</v>
      </c>
      <c r="E14" s="50"/>
    </row>
    <row r="15" spans="1:15" ht="18" customHeight="1">
      <c r="A15" s="12" t="s">
        <v>21</v>
      </c>
      <c r="B15" s="13">
        <v>0</v>
      </c>
      <c r="C15" s="13">
        <v>0</v>
      </c>
      <c r="D15" s="67" t="e">
        <f t="shared" si="1"/>
        <v>#DIV/0!</v>
      </c>
      <c r="E15" s="50"/>
    </row>
    <row r="16" spans="1:15" ht="18.75" customHeight="1">
      <c r="A16" s="12" t="s">
        <v>22</v>
      </c>
      <c r="B16" s="13">
        <v>0</v>
      </c>
      <c r="C16" s="13">
        <v>0</v>
      </c>
      <c r="D16" s="67" t="e">
        <f t="shared" si="1"/>
        <v>#DIV/0!</v>
      </c>
      <c r="E16" s="50"/>
    </row>
    <row r="17" spans="1:5" ht="19.5" customHeight="1">
      <c r="A17" s="12" t="s">
        <v>23</v>
      </c>
      <c r="B17" s="13">
        <v>0</v>
      </c>
      <c r="C17" s="13">
        <v>0</v>
      </c>
      <c r="D17" s="67" t="e">
        <f t="shared" si="1"/>
        <v>#DIV/0!</v>
      </c>
      <c r="E17" s="50"/>
    </row>
    <row r="18" spans="1:5" ht="32.25" customHeight="1">
      <c r="A18" s="18" t="s">
        <v>7</v>
      </c>
      <c r="B18" s="17">
        <f>B19+B20+B21+B22+B23+B24+B25+B26+B27</f>
        <v>1143231.0699999998</v>
      </c>
      <c r="C18" s="17">
        <f>C19+C20+C21+C22+C23+C24+C25+C26+C27</f>
        <v>1414720.01</v>
      </c>
      <c r="D18" s="68">
        <f>((C18/$C$32)/(B18/$B$32)*100)-100</f>
        <v>19.244661786187294</v>
      </c>
      <c r="E18" s="80" t="s">
        <v>66</v>
      </c>
    </row>
    <row r="19" spans="1:5" ht="28.5" customHeight="1">
      <c r="A19" s="12" t="s">
        <v>24</v>
      </c>
      <c r="B19" s="13">
        <v>0</v>
      </c>
      <c r="C19" s="13">
        <v>0</v>
      </c>
      <c r="D19" s="67" t="e">
        <f t="shared" si="1"/>
        <v>#DIV/0!</v>
      </c>
      <c r="E19" s="80"/>
    </row>
    <row r="20" spans="1:5" ht="22.5" customHeight="1">
      <c r="A20" s="12" t="s">
        <v>25</v>
      </c>
      <c r="B20" s="13">
        <v>0</v>
      </c>
      <c r="C20" s="13">
        <v>0</v>
      </c>
      <c r="D20" s="67" t="e">
        <f t="shared" si="1"/>
        <v>#DIV/0!</v>
      </c>
      <c r="E20" s="31"/>
    </row>
    <row r="21" spans="1:5" ht="19.5" customHeight="1">
      <c r="A21" s="12" t="s">
        <v>41</v>
      </c>
      <c r="B21" s="13">
        <v>0</v>
      </c>
      <c r="C21" s="13">
        <v>0</v>
      </c>
      <c r="D21" s="67" t="e">
        <f t="shared" si="1"/>
        <v>#DIV/0!</v>
      </c>
      <c r="E21" s="31"/>
    </row>
    <row r="22" spans="1:5" ht="60.75" customHeight="1">
      <c r="A22" s="12" t="s">
        <v>27</v>
      </c>
      <c r="B22" s="44">
        <v>333750</v>
      </c>
      <c r="C22" s="44">
        <v>252000</v>
      </c>
      <c r="D22" s="67">
        <f t="shared" si="1"/>
        <v>-27.241835373003582</v>
      </c>
      <c r="E22" s="80" t="s">
        <v>67</v>
      </c>
    </row>
    <row r="23" spans="1:5" ht="18" customHeight="1">
      <c r="A23" s="12" t="s">
        <v>37</v>
      </c>
      <c r="B23" s="13">
        <v>0</v>
      </c>
      <c r="C23" s="13">
        <v>0</v>
      </c>
      <c r="D23" s="67" t="e">
        <f t="shared" si="1"/>
        <v>#DIV/0!</v>
      </c>
      <c r="E23" s="80"/>
    </row>
    <row r="24" spans="1:5" ht="19.5" customHeight="1">
      <c r="A24" s="12" t="s">
        <v>28</v>
      </c>
      <c r="B24" s="13">
        <v>0</v>
      </c>
      <c r="C24" s="13">
        <v>0</v>
      </c>
      <c r="D24" s="67" t="e">
        <f t="shared" si="1"/>
        <v>#DIV/0!</v>
      </c>
      <c r="E24" s="31"/>
    </row>
    <row r="25" spans="1:5" ht="15" customHeight="1">
      <c r="A25" s="12" t="s">
        <v>38</v>
      </c>
      <c r="B25" s="13">
        <v>0</v>
      </c>
      <c r="C25" s="13">
        <v>0</v>
      </c>
      <c r="D25" s="67" t="e">
        <f t="shared" si="1"/>
        <v>#DIV/0!</v>
      </c>
      <c r="E25" s="31"/>
    </row>
    <row r="26" spans="1:5" ht="20.25" customHeight="1">
      <c r="A26" s="12" t="s">
        <v>29</v>
      </c>
      <c r="B26" s="13">
        <v>0</v>
      </c>
      <c r="C26" s="13">
        <v>0</v>
      </c>
      <c r="D26" s="67" t="e">
        <f t="shared" si="1"/>
        <v>#DIV/0!</v>
      </c>
      <c r="E26" s="31"/>
    </row>
    <row r="27" spans="1:5" ht="46.5" customHeight="1">
      <c r="A27" s="12" t="s">
        <v>30</v>
      </c>
      <c r="B27" s="13">
        <v>809481.07</v>
      </c>
      <c r="C27" s="13">
        <v>1162720.01</v>
      </c>
      <c r="D27" s="67">
        <f t="shared" si="1"/>
        <v>38.411099398965462</v>
      </c>
      <c r="E27" s="80" t="s">
        <v>62</v>
      </c>
    </row>
    <row r="28" spans="1:5" ht="24.6" customHeight="1">
      <c r="A28" s="18" t="s">
        <v>8</v>
      </c>
      <c r="B28" s="16">
        <f>B29+B30+B31</f>
        <v>0</v>
      </c>
      <c r="C28" s="16">
        <f>C29+C30+C31</f>
        <v>0</v>
      </c>
      <c r="D28" s="68" t="e">
        <f t="shared" si="1"/>
        <v>#DIV/0!</v>
      </c>
      <c r="E28" s="80"/>
    </row>
    <row r="29" spans="1:5" ht="16.5" customHeight="1">
      <c r="A29" s="12" t="s">
        <v>31</v>
      </c>
      <c r="B29" s="13">
        <v>0</v>
      </c>
      <c r="C29" s="13">
        <v>0</v>
      </c>
      <c r="D29" s="67" t="e">
        <f t="shared" si="1"/>
        <v>#DIV/0!</v>
      </c>
      <c r="E29" s="29"/>
    </row>
    <row r="30" spans="1:5" ht="15.75" customHeight="1">
      <c r="A30" s="12" t="s">
        <v>39</v>
      </c>
      <c r="B30" s="13">
        <v>0</v>
      </c>
      <c r="C30" s="13">
        <v>0</v>
      </c>
      <c r="D30" s="67" t="e">
        <f t="shared" si="1"/>
        <v>#DIV/0!</v>
      </c>
      <c r="E30" s="29"/>
    </row>
    <row r="31" spans="1:5" ht="18.75" customHeight="1">
      <c r="A31" s="12" t="s">
        <v>40</v>
      </c>
      <c r="B31" s="13">
        <v>0</v>
      </c>
      <c r="C31" s="13">
        <v>0</v>
      </c>
      <c r="D31" s="67" t="e">
        <f t="shared" si="1"/>
        <v>#DIV/0!</v>
      </c>
      <c r="E31" s="29"/>
    </row>
    <row r="32" spans="1:5" ht="17.25">
      <c r="A32" s="28" t="s">
        <v>42</v>
      </c>
      <c r="B32" s="66">
        <v>103.94199999999999</v>
      </c>
      <c r="C32" s="65">
        <v>107.867</v>
      </c>
      <c r="D32" s="69"/>
      <c r="E32" s="31"/>
    </row>
    <row r="33" spans="1:5">
      <c r="A33" s="26"/>
      <c r="B33" s="27"/>
      <c r="C33" s="27"/>
    </row>
    <row r="34" spans="1:5" ht="12.75" customHeight="1">
      <c r="A34" s="32" t="s">
        <v>9</v>
      </c>
    </row>
    <row r="35" spans="1:5" ht="18" customHeight="1">
      <c r="A35" s="78" t="s">
        <v>46</v>
      </c>
      <c r="B35" s="79"/>
      <c r="C35" s="79"/>
      <c r="D35" s="79"/>
      <c r="E35" s="79"/>
    </row>
    <row r="36" spans="1:5" ht="12.75" customHeight="1">
      <c r="A36" s="81" t="s">
        <v>35</v>
      </c>
      <c r="B36" s="81"/>
      <c r="C36" s="81"/>
      <c r="D36" s="81"/>
      <c r="E36" s="81"/>
    </row>
    <row r="37" spans="1:5" ht="12.75" customHeight="1">
      <c r="A37" s="4" t="s">
        <v>36</v>
      </c>
      <c r="B37" s="14"/>
      <c r="C37" s="14"/>
      <c r="D37" s="61"/>
      <c r="E37" s="19"/>
    </row>
    <row r="38" spans="1:5" ht="12.75" customHeight="1">
      <c r="A38" s="41" t="s">
        <v>45</v>
      </c>
      <c r="B38" s="14"/>
      <c r="C38" s="14"/>
      <c r="D38" s="61"/>
      <c r="E38" s="19"/>
    </row>
    <row r="39" spans="1:5" ht="12.75" customHeight="1">
      <c r="A39" s="4"/>
      <c r="B39" s="4"/>
      <c r="C39" s="4"/>
      <c r="D39" s="62"/>
      <c r="E39" s="19"/>
    </row>
    <row r="40" spans="1:5" ht="12.75" customHeight="1">
      <c r="A40" s="82" t="s">
        <v>15</v>
      </c>
      <c r="B40" s="82"/>
      <c r="C40" s="82"/>
      <c r="D40" s="82"/>
      <c r="E40" s="82"/>
    </row>
    <row r="41" spans="1:5" ht="12.75" customHeight="1">
      <c r="A41" s="82"/>
      <c r="B41" s="82"/>
      <c r="C41" s="82"/>
      <c r="D41" s="82"/>
      <c r="E41" s="82"/>
    </row>
    <row r="42" spans="1:5" ht="12.75" customHeight="1">
      <c r="A42" s="82"/>
      <c r="B42" s="82"/>
      <c r="C42" s="82"/>
      <c r="D42" s="82"/>
      <c r="E42" s="82"/>
    </row>
    <row r="43" spans="1:5"/>
  </sheetData>
  <mergeCells count="10">
    <mergeCell ref="A35:E35"/>
    <mergeCell ref="E18:E19"/>
    <mergeCell ref="A36:E36"/>
    <mergeCell ref="A40:E42"/>
    <mergeCell ref="A1:E1"/>
    <mergeCell ref="A2:E2"/>
    <mergeCell ref="A4:E4"/>
    <mergeCell ref="A3:E3"/>
    <mergeCell ref="E22:E23"/>
    <mergeCell ref="E27:E28"/>
  </mergeCells>
  <printOptions horizontalCentered="1" verticalCentered="1"/>
  <pageMargins left="0.31496062992125984" right="0.31496062992125984" top="0.35433070866141736" bottom="0.35433070866141736" header="0.11811023622047245" footer="0.11811023622047245"/>
  <pageSetup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ci_x00f3_n xmlns="b15122b9-fe4e-4aa7-8d54-b4bfc39396b6">Documento programático sept 2020</Descripci_x00f3_n>
    <_dlc_DocId xmlns="fbb82a6a-a961-4754-99c6-5e8b59674839">ZUWP26PT267V-311-182</_dlc_DocId>
    <_dlc_DocIdUrl xmlns="fbb82a6a-a961-4754-99c6-5e8b59674839">
      <Url>https://www.cnsf.gob.mx/Transparencia/TransparenciaFocalizada/_layouts/15/DocIdRedir.aspx?ID=ZUWP26PT267V-311-182</Url>
      <Description>ZUWP26PT267V-311-182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DCA9DBC923754E8E9A95EA5C7BC1C8" ma:contentTypeVersion="1" ma:contentTypeDescription="Crear nuevo documento." ma:contentTypeScope="" ma:versionID="46b6f649d38fe809e78f2640eefc3ccf">
  <xsd:schema xmlns:xsd="http://www.w3.org/2001/XMLSchema" xmlns:xs="http://www.w3.org/2001/XMLSchema" xmlns:p="http://schemas.microsoft.com/office/2006/metadata/properties" xmlns:ns2="fbb82a6a-a961-4754-99c6-5e8b59674839" xmlns:ns3="b15122b9-fe4e-4aa7-8d54-b4bfc39396b6" targetNamespace="http://schemas.microsoft.com/office/2006/metadata/properties" ma:root="true" ma:fieldsID="e3a65053ae00dbaa97dc1bca9981f03d" ns2:_="" ns3:_="">
    <xsd:import namespace="fbb82a6a-a961-4754-99c6-5e8b59674839"/>
    <xsd:import namespace="b15122b9-fe4e-4aa7-8d54-b4bfc39396b6"/>
    <xsd:element name="properties">
      <xsd:complexType>
        <xsd:sequence>
          <xsd:element name="documentManagement">
            <xsd:complexType>
              <xsd:all>
                <xsd:element ref="ns2:_dlc_DocId" minOccurs="0"/>
                <xsd:element ref="ns2:_dlc_DocIdUrl" minOccurs="0"/>
                <xsd:element ref="ns2:_dlc_DocIdPersistId" minOccurs="0"/>
                <xsd:element ref="ns3: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b82a6a-a961-4754-99c6-5e8b59674839"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5122b9-fe4e-4aa7-8d54-b4bfc39396b6" elementFormDefault="qualified">
    <xsd:import namespace="http://schemas.microsoft.com/office/2006/documentManagement/types"/>
    <xsd:import namespace="http://schemas.microsoft.com/office/infopath/2007/PartnerControls"/>
    <xsd:element name="Descripci_x00f3_n" ma:index="11" nillable="true" ma:displayName="Descripción" ma:internalName="Descripci_x00f3_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80C692-F703-419D-B4F0-236003E37867}"/>
</file>

<file path=customXml/itemProps2.xml><?xml version="1.0" encoding="utf-8"?>
<ds:datastoreItem xmlns:ds="http://schemas.openxmlformats.org/officeDocument/2006/customXml" ds:itemID="{25D1BBC0-F429-440A-9FA3-A7AC2DDC8BEF}"/>
</file>

<file path=customXml/itemProps3.xml><?xml version="1.0" encoding="utf-8"?>
<ds:datastoreItem xmlns:ds="http://schemas.openxmlformats.org/officeDocument/2006/customXml" ds:itemID="{56858C1E-F5FC-4C98-BA3B-64D6218380ED}"/>
</file>

<file path=customXml/itemProps4.xml><?xml version="1.0" encoding="utf-8"?>
<ds:datastoreItem xmlns:ds="http://schemas.openxmlformats.org/officeDocument/2006/customXml" ds:itemID="{E4209BDE-2BE3-4721-85CE-06C60A96E2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145</vt:lpstr>
      <vt:lpstr>146</vt:lpstr>
      <vt:lpstr>147</vt:lpstr>
      <vt:lpstr>'145'!Área_de_impresión</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abel_valle</dc:creator>
  <cp:lastModifiedBy>MIRIAM MARTINEZ RAMOS</cp:lastModifiedBy>
  <cp:lastPrinted>2015-05-12T15:33:56Z</cp:lastPrinted>
  <dcterms:created xsi:type="dcterms:W3CDTF">2006-09-12T20:03:48Z</dcterms:created>
  <dcterms:modified xsi:type="dcterms:W3CDTF">2020-10-13T15:19:22Z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0x0101000DDCA9DBC923754E8E9A95EA5C7BC1C8</vt:lpwstr>
  </property>
  <property fmtid="{D5CDD505-2E9C-101B-9397-08002B2CF9AE}" pid="3" name="_dlc_DocIdItemGuid">
    <vt:lpwstr>085f1fd3-64a8-41df-9b9a-ee7138897f3d</vt:lpwstr>
  </property>
</Properties>
</file>